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5" i="1" l="1"/>
  <c r="I153" i="1"/>
  <c r="I149" i="1"/>
  <c r="I141" i="1"/>
  <c r="I104" i="1" s="1"/>
  <c r="I139" i="1"/>
  <c r="I127" i="1"/>
  <c r="I121" i="1"/>
  <c r="I108" i="1"/>
  <c r="I105" i="1"/>
  <c r="H108" i="1"/>
  <c r="J108" i="1"/>
  <c r="K108" i="1"/>
  <c r="L108" i="1"/>
  <c r="G108" i="1"/>
  <c r="I103" i="1" l="1"/>
  <c r="H17" i="1"/>
  <c r="H18" i="1"/>
  <c r="I18" i="1"/>
  <c r="I17" i="1" s="1"/>
  <c r="J18" i="1"/>
  <c r="J17" i="1" s="1"/>
  <c r="K18" i="1"/>
  <c r="K17" i="1" s="1"/>
  <c r="L18" i="1"/>
  <c r="L17" i="1" s="1"/>
  <c r="G18" i="1"/>
  <c r="H100" i="1"/>
  <c r="I100" i="1"/>
  <c r="J100" i="1"/>
  <c r="K100" i="1"/>
  <c r="L100" i="1"/>
  <c r="G100" i="1"/>
  <c r="K127" i="1" l="1"/>
  <c r="L127" i="1"/>
  <c r="J127" i="1"/>
  <c r="J105" i="1"/>
  <c r="H149" i="1" l="1"/>
  <c r="J149" i="1"/>
  <c r="K149" i="1"/>
  <c r="L149" i="1"/>
  <c r="G149" i="1"/>
  <c r="I77" i="1" l="1"/>
  <c r="I76" i="1" s="1"/>
  <c r="H77" i="1"/>
  <c r="J77" i="1"/>
  <c r="K77" i="1"/>
  <c r="L77" i="1"/>
  <c r="G77" i="1"/>
  <c r="J60" i="1"/>
  <c r="H121" i="1" l="1"/>
  <c r="H53" i="1" l="1"/>
  <c r="I53" i="1"/>
  <c r="J53" i="1"/>
  <c r="K53" i="1"/>
  <c r="L53" i="1"/>
  <c r="H66" i="1" l="1"/>
  <c r="I66" i="1"/>
  <c r="J66" i="1"/>
  <c r="K66" i="1"/>
  <c r="L66" i="1"/>
  <c r="G66" i="1"/>
  <c r="H44" i="1"/>
  <c r="I44" i="1"/>
  <c r="J44" i="1"/>
  <c r="K44" i="1"/>
  <c r="L44" i="1"/>
  <c r="G76" i="1" l="1"/>
  <c r="G141" i="1"/>
  <c r="G103" i="1" s="1"/>
  <c r="H141" i="1"/>
  <c r="H104" i="1" s="1"/>
  <c r="J141" i="1"/>
  <c r="K141" i="1"/>
  <c r="L141" i="1"/>
  <c r="H139" i="1"/>
  <c r="H127" i="1" s="1"/>
  <c r="J139" i="1"/>
  <c r="K139" i="1"/>
  <c r="L139" i="1"/>
  <c r="G139" i="1"/>
  <c r="G127" i="1" s="1"/>
  <c r="L104" i="1" l="1"/>
  <c r="L103" i="1"/>
  <c r="J104" i="1"/>
  <c r="J103" i="1"/>
  <c r="K103" i="1"/>
  <c r="K104" i="1"/>
  <c r="H155" i="1"/>
  <c r="H103" i="1" s="1"/>
  <c r="J155" i="1"/>
  <c r="K155" i="1"/>
  <c r="L155" i="1"/>
  <c r="G155" i="1"/>
  <c r="H153" i="1"/>
  <c r="J153" i="1"/>
  <c r="K153" i="1"/>
  <c r="L153" i="1"/>
  <c r="G153" i="1"/>
  <c r="H76" i="1"/>
  <c r="J76" i="1"/>
  <c r="K76" i="1"/>
  <c r="L76" i="1"/>
  <c r="H72" i="1"/>
  <c r="I72" i="1"/>
  <c r="J72" i="1"/>
  <c r="K72" i="1"/>
  <c r="L72" i="1"/>
  <c r="G72" i="1"/>
  <c r="H42" i="1"/>
  <c r="J42" i="1"/>
  <c r="K42" i="1"/>
  <c r="L42" i="1"/>
  <c r="G42" i="1"/>
  <c r="H35" i="1" l="1"/>
  <c r="I35" i="1"/>
  <c r="J35" i="1"/>
  <c r="K35" i="1"/>
  <c r="L35" i="1"/>
  <c r="G35" i="1"/>
  <c r="I60" i="1" l="1"/>
  <c r="H47" i="1"/>
  <c r="I34" i="1" l="1"/>
  <c r="H34" i="1"/>
  <c r="I41" i="1"/>
  <c r="H41" i="1"/>
  <c r="G44" i="1"/>
  <c r="H29" i="1" l="1"/>
  <c r="H28" i="1" s="1"/>
  <c r="H16" i="1" s="1"/>
  <c r="G17" i="1"/>
  <c r="H64" i="1" l="1"/>
  <c r="I51" i="1"/>
  <c r="K121" i="1"/>
  <c r="I47" i="1" l="1"/>
  <c r="I16" i="1" s="1"/>
  <c r="L60" i="1" l="1"/>
  <c r="K60" i="1"/>
  <c r="L51" i="1"/>
  <c r="K51" i="1"/>
  <c r="J51" i="1"/>
  <c r="L47" i="1" l="1"/>
  <c r="K47" i="1"/>
  <c r="J47" i="1"/>
  <c r="L41" i="1"/>
  <c r="K41" i="1"/>
  <c r="J41" i="1"/>
  <c r="L34" i="1"/>
  <c r="K34" i="1"/>
  <c r="K16" i="1" s="1"/>
  <c r="J34" i="1"/>
  <c r="J16" i="1" s="1"/>
  <c r="L16" i="1" l="1"/>
  <c r="L64" i="1"/>
  <c r="K64" i="1"/>
  <c r="J64" i="1"/>
  <c r="I64" i="1"/>
  <c r="L50" i="1" l="1"/>
  <c r="L15" i="1" s="1"/>
  <c r="L14" i="1" s="1"/>
  <c r="K50" i="1"/>
  <c r="K15" i="1" s="1"/>
  <c r="K14" i="1" s="1"/>
  <c r="J50" i="1"/>
  <c r="J15" i="1" s="1"/>
  <c r="J14" i="1" s="1"/>
  <c r="I50" i="1"/>
  <c r="I15" i="1" s="1"/>
  <c r="I14" i="1" s="1"/>
  <c r="L29" i="1" l="1"/>
  <c r="L28" i="1" s="1"/>
  <c r="K29" i="1"/>
  <c r="K28" i="1" s="1"/>
  <c r="J29" i="1"/>
  <c r="J28" i="1" s="1"/>
  <c r="I29" i="1"/>
  <c r="I28" i="1" s="1"/>
  <c r="G121" i="1" l="1"/>
  <c r="G53" i="1" l="1"/>
  <c r="G51" i="1" s="1"/>
  <c r="G60" i="1" l="1"/>
  <c r="G47" i="1" l="1"/>
  <c r="G29" i="1"/>
  <c r="G28" i="1" s="1"/>
  <c r="H105" i="1" l="1"/>
  <c r="H51" i="1" l="1"/>
  <c r="L121" i="1" l="1"/>
  <c r="J121" i="1"/>
  <c r="L105" i="1" l="1"/>
  <c r="K105" i="1"/>
  <c r="G41" i="1" l="1"/>
  <c r="G64" i="1" l="1"/>
  <c r="G50" i="1" s="1"/>
  <c r="G105" i="1" l="1"/>
  <c r="G104" i="1" l="1"/>
  <c r="G34" i="1"/>
  <c r="G16" i="1" l="1"/>
  <c r="G15" i="1" s="1"/>
  <c r="G14" i="1" s="1"/>
  <c r="H60" i="1"/>
  <c r="H50" i="1" s="1"/>
  <c r="H15" i="1" s="1"/>
  <c r="H14" i="1" s="1"/>
</calcChain>
</file>

<file path=xl/sharedStrings.xml><?xml version="1.0" encoding="utf-8"?>
<sst xmlns="http://schemas.openxmlformats.org/spreadsheetml/2006/main" count="474" uniqueCount="317">
  <si>
    <t xml:space="preserve">    </t>
  </si>
  <si>
    <t>Классификация доходов бюджета</t>
  </si>
  <si>
    <t>Прогноз доходов бюджета</t>
  </si>
  <si>
    <t>Номер реестровой записи</t>
  </si>
  <si>
    <t>код</t>
  </si>
  <si>
    <t>наименование</t>
  </si>
  <si>
    <t>Наименование группы итсточников доходов бюджетов/наименование источника дохода бюджета</t>
  </si>
  <si>
    <t>Наименование главного администратора доходов бюджета</t>
  </si>
  <si>
    <t>Код строки</t>
  </si>
  <si>
    <t>000 100 00000 00 0000 000</t>
  </si>
  <si>
    <t>Налоговые и неналоговые доходы</t>
  </si>
  <si>
    <t>МРИ ФНС России № 1 по Нижегородской области</t>
  </si>
  <si>
    <t>182 101 02000 01 0000 110</t>
  </si>
  <si>
    <t>Налог на доходы физических лиц</t>
  </si>
  <si>
    <t>182 101 02010 01 0000 110</t>
  </si>
  <si>
    <t>182 101 02020 01 0000 110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</si>
  <si>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</si>
  <si>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182 101 02030 01 0000 110</t>
  </si>
  <si>
    <t>182 101 02040 01 0000 110</t>
  </si>
  <si>
    <t>Налог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</si>
  <si>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</si>
  <si>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</si>
  <si>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</si>
  <si>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000 105 00000 00 0000 000</t>
  </si>
  <si>
    <t>182 101  00000 00 0000 000</t>
  </si>
  <si>
    <t>182 105 01000 00 0000 110</t>
  </si>
  <si>
    <t>Налог, взимаемый в связи с применением упрощенной системы налогобложения</t>
  </si>
  <si>
    <t>Единый налог на вмененный доход 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</si>
  <si>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</si>
  <si>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</si>
  <si>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000 106 00000 00 0000 000</t>
  </si>
  <si>
    <t>Налоги на имущество</t>
  </si>
  <si>
    <t>Налог на имущество физических лиц</t>
  </si>
  <si>
    <t>182 106 01000 00 0000 110</t>
  </si>
  <si>
    <t>182 106 06000 00 0000 110</t>
  </si>
  <si>
    <t>Земельный налог</t>
  </si>
  <si>
    <t>Государственная пошлина</t>
  </si>
  <si>
    <t>000 108 00000 00 0000 000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</si>
  <si>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</si>
  <si>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</si>
  <si>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</si>
  <si>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залючение договоров аренды указанных земельных участков</t>
  </si>
  <si>
    <t>Платежи при пользовании природными ресурсами</t>
  </si>
  <si>
    <t>000 112 00000 00 0000 000</t>
  </si>
  <si>
    <t>000 113 00000 00 0000 000</t>
  </si>
  <si>
    <t>Прочие доходы от оказания платных услуг (работ)</t>
  </si>
  <si>
    <t>Доходы от продажи материальных и нематериальных активов</t>
  </si>
  <si>
    <t>000 114 00000 00 0000 000</t>
  </si>
  <si>
    <t>000 116 00000 00 0000 000</t>
  </si>
  <si>
    <t>Штрафы, санкции, возмещение ущерба</t>
  </si>
  <si>
    <t>Административные 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санитпрно-эпидемиологическое благополучие населения и общественную нравственность</t>
  </si>
  <si>
    <t>Административне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</si>
  <si>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</si>
  <si>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Административне штрафы, установленные Главой 20 Кодекса Российской Федерации об административных правонарушениях, за административные правонарушения , посягающие на общественный порядок и общественную безопасность</t>
  </si>
  <si>
    <t xml:space="preserve">Штрафы, неустойки, пени, уплаченые в соответствии с законом или договором в случае неисполнения или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 </t>
  </si>
  <si>
    <t>Административне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</si>
  <si>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Административне штрафы, установленные Главой 17 Кодекса Российской Федерации об административных правонарушениях, за административные правонарушения , посягающие на институты государственной власти</t>
  </si>
  <si>
    <t>000 117 00000 00 0000 000</t>
  </si>
  <si>
    <t>Прочие неналоговые доходы</t>
  </si>
  <si>
    <t xml:space="preserve">Безвозмездные поступления </t>
  </si>
  <si>
    <t>000 200 00000 00 0000 000</t>
  </si>
  <si>
    <t>000 202 00000 00 0000 000</t>
  </si>
  <si>
    <t>Безвозмездные поступления от других бюджетов бюджетной системы Российской Федерации</t>
  </si>
  <si>
    <t>000 202 10000 00 0000 150</t>
  </si>
  <si>
    <t>Дотации бюджетам бюджетной системы Российской Федерации</t>
  </si>
  <si>
    <t>000 202 20000 00 0000 150</t>
  </si>
  <si>
    <t>Субсидии бюджетам бюджетной системы Российской Федерации (межбюджетные субсидии)</t>
  </si>
  <si>
    <t>Прочие субсидии</t>
  </si>
  <si>
    <t>000 202 29999 00 0000 150</t>
  </si>
  <si>
    <t>000 202 30000 00 0000 150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</si>
  <si>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</si>
  <si>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</si>
  <si>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</si>
  <si>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</si>
  <si>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 на 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</t>
  </si>
  <si>
    <t>Иные межбюджетные трансферты</t>
  </si>
  <si>
    <t>000 202 40000 00 0000 150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</si>
  <si>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</si>
  <si>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000 218 00000 00 0000 000</t>
  </si>
  <si>
    <t>000 219 00000 00 0000 000</t>
  </si>
  <si>
    <t>Возврат остатков субсидий, субвенций и иных межбюджетных трансфертов, имеющих целевое назначение, прошлых лет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</si>
  <si>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</si>
  <si>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182 105 01011 01 0000 110</t>
  </si>
  <si>
    <t>182 105 01021 01 0000 110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</si>
  <si>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</si>
  <si>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182 106 06032 14 0000 110</t>
  </si>
  <si>
    <t>182 106 06042 14 0000 110</t>
  </si>
  <si>
    <t>Доходы от оказания платных услуг и компенсации затрат государства</t>
  </si>
  <si>
    <t>источников доходов бюджета Починковского муниципального округа  Нижегородской области</t>
  </si>
  <si>
    <t>Единая субвенция бюджетам муниципальных округов</t>
  </si>
  <si>
    <t>366 113 02994 14 0000 130</t>
  </si>
  <si>
    <t>074 113 02994 14 0000 130</t>
  </si>
  <si>
    <t>000 113 02990 00 0000 130</t>
  </si>
  <si>
    <t>Прочие доходы от компенсации затрат государства</t>
  </si>
  <si>
    <t>182 101 02080 01 0000 110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</si>
  <si>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</si>
  <si>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МКУ "Эксплуатационно-хозяйственный отдел"</t>
  </si>
  <si>
    <t>182 108 03010 01 0000 110</t>
  </si>
  <si>
    <t>366 111 05312 14 0000 120</t>
  </si>
  <si>
    <t>048 112 01010 01 0000 120</t>
  </si>
  <si>
    <t>048 112 01030 01 0000 120</t>
  </si>
  <si>
    <t>001 202 15001 00 0000 150</t>
  </si>
  <si>
    <t>001 202 15002 00 0000 150</t>
  </si>
  <si>
    <t>074 219 60010 14 0000 150</t>
  </si>
  <si>
    <t>Доходы бюджета, всего:</t>
  </si>
  <si>
    <t>Налоговые доходы</t>
  </si>
  <si>
    <t>Неналоговые доходы</t>
  </si>
  <si>
    <t>182 105 02010 02 0000 110</t>
  </si>
  <si>
    <t>182 105 03010 01 0000 110</t>
  </si>
  <si>
    <t>182 105 04060 02 0000 110</t>
  </si>
  <si>
    <t>366 111 01040 14 0000 120</t>
  </si>
  <si>
    <t>487 111 05034 14 0000 120</t>
  </si>
  <si>
    <t>366 111 05034 14 0000 120</t>
  </si>
  <si>
    <t>366 111 05024 14 0000 120</t>
  </si>
  <si>
    <t>366 111 05012 14 0000 120</t>
  </si>
  <si>
    <t>366 114 06012 14 0000 430</t>
  </si>
  <si>
    <t>082 113 02994 14 0000 130</t>
  </si>
  <si>
    <t>Прочие доходы от компенсации затрат бюджетов муниципальных округов</t>
  </si>
  <si>
    <t>Административне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</si>
  <si>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Администрптивные штрафы, установленные законами субъектов Российской Федерации об административных правонарушениях</t>
  </si>
  <si>
    <t>Доходы бюджетов муниципальных округов от возврата бюджетными учреждениями остатков субсидий  прошлых лет</t>
  </si>
  <si>
    <t>487 113 02994 14 0000 130</t>
  </si>
  <si>
    <t xml:space="preserve">                                      Реестр </t>
  </si>
  <si>
    <t xml:space="preserve">                                                                                     тыс.руб.</t>
  </si>
  <si>
    <t>074 111 05034 14 0000 120</t>
  </si>
  <si>
    <t>Субвенции бюджетам муниципальных округов на выполнение передаваемых полномочий субъектов РФ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</si>
  <si>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</si>
  <si>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182 101 02130 01 0000 110</t>
  </si>
  <si>
    <t>182 101 02140 01 0000 110</t>
  </si>
  <si>
    <t>000 116 01000 01 0000 140</t>
  </si>
  <si>
    <t>Административные штрафы, установленные Кодексом Российской Федерации об административных правонарушениях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</si>
  <si>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</si>
  <si>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Субвенции бюджетам муниципальных округов на стимулирование увеличения производства картофеля и овощей</t>
  </si>
  <si>
    <t>487 219 60010 14 0000 150</t>
  </si>
  <si>
    <t>Возврат прочих остатков субсидий, субвенций и иных межбюджетных трансфертов, имеющих целевое назначений, прошлых лет из бюджетов муниципальных округов</t>
  </si>
  <si>
    <t xml:space="preserve"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 </t>
  </si>
  <si>
    <t xml:space="preserve">                                    Приложение</t>
  </si>
  <si>
    <t xml:space="preserve">                                   к Порядку формирования и ведения реестра</t>
  </si>
  <si>
    <t xml:space="preserve">                                   источников доходов бюджета Починковского</t>
  </si>
  <si>
    <t xml:space="preserve">                                   муниципального округа Нижегородской области</t>
  </si>
  <si>
    <t>366 114 06024 14 0000 430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</si>
  <si>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</si>
  <si>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</si>
  <si>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182 103 02000 01 0000 110</t>
  </si>
  <si>
    <t>182 103 02231 01 0000 110</t>
  </si>
  <si>
    <t>182 103 02241 01 0000 110</t>
  </si>
  <si>
    <t>182 103 02251 01 0000 110</t>
  </si>
  <si>
    <t>182 103 02261 01 0000 110</t>
  </si>
  <si>
    <t>048 112 01041 01 0000 120</t>
  </si>
  <si>
    <t>366 114 02043 14 0000 410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</si>
  <si>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</si>
  <si>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218 116 01053 01 0000 140</t>
  </si>
  <si>
    <t>218 116 01063 01 0000 140</t>
  </si>
  <si>
    <t>487 116 01063 01 0000 140</t>
  </si>
  <si>
    <t>218 116 01073 01 0000 140</t>
  </si>
  <si>
    <t>218 116 01083 01 0000 140</t>
  </si>
  <si>
    <t>218 116 01093 01 0000 140</t>
  </si>
  <si>
    <t>218 116 01133 01 0000 140</t>
  </si>
  <si>
    <t>218 116 01143 01 0000 140</t>
  </si>
  <si>
    <t>218 116 01153 01 0000 140</t>
  </si>
  <si>
    <t>218 116 01173 01 0000 140</t>
  </si>
  <si>
    <t>218 116 01193 01 0000 140</t>
  </si>
  <si>
    <t>218 116 01203 01 0000 140</t>
  </si>
  <si>
    <t>487 116 01203 01 0000 140</t>
  </si>
  <si>
    <t>366 116 07090 14 0000 140</t>
  </si>
  <si>
    <t>487 116 07090 14 0000 140</t>
  </si>
  <si>
    <t>002 108 04020 01 0000 110</t>
  </si>
  <si>
    <t>Управление делами Правительства Нижегородской области</t>
  </si>
  <si>
    <t>487 116 02020 02 0000 140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</si>
  <si>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</si>
  <si>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</si>
  <si>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</si>
  <si>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</si>
  <si>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</si>
  <si>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</si>
  <si>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</si>
  <si>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</si>
  <si>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</si>
  <si>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</si>
  <si>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</si>
  <si>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</si>
  <si>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</si>
  <si>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</si>
  <si>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</si>
  <si>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</si>
  <si>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</si>
  <si>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</si>
  <si>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</si>
  <si>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</si>
  <si>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</si>
  <si>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</si>
  <si>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</si>
  <si>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</si>
  <si>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</si>
  <si>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074 113 01994 14 0000 130</t>
  </si>
  <si>
    <t>Прочие доходы от оказания платных услуг (работ) получателями средств бюджетов муниципальных округов</t>
  </si>
  <si>
    <t>487 116 01053 01 0000 140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</si>
  <si>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</si>
  <si>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</si>
  <si>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</si>
  <si>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и обращения с животными</t>
  </si>
  <si>
    <t>Административне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</si>
  <si>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</si>
  <si>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128 116 07010 14 0000 140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</si>
  <si>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</si>
  <si>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Инициативные платежи, зачисляемые в бюджеты муниципальных округов</t>
  </si>
  <si>
    <t>074 218 04010 14 0000 150</t>
  </si>
  <si>
    <t>074 219 25304 14 0000 150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</si>
  <si>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 </t>
  </si>
  <si>
    <t>487 219 25372 14 0000 150</t>
  </si>
  <si>
    <t>Возврат остатков субсидий на развитие транспортной инфраструктуры на сельских территориях из бюджетов муниципальных округов</t>
  </si>
  <si>
    <t>074 219 35303 14 0000 150</t>
  </si>
  <si>
    <t>082 219 35502 14 0000 150</t>
  </si>
  <si>
    <t>Возврат остатков субвенций на стимулирование развития приоритетных подотраслей агропромышленного комплекса и развитие малых форм хозяйствования из бюджетов муниципальных округов</t>
  </si>
  <si>
    <t>082 219 35508 14 0000 150</t>
  </si>
  <si>
    <t>Возврат остатков субвенций на поддержку сельскохозяйственного производства по отдельным подотраслям растениеводства и животноводства из бюджетов муниципальных округов</t>
  </si>
  <si>
    <t>074 219 45179 14 0000 150</t>
  </si>
  <si>
    <t xml:space="preserve"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округов </t>
  </si>
  <si>
    <t>082 219 60010 14 0000 150</t>
  </si>
  <si>
    <t>Дотации бюджетам муниципальных округов на выравнивание бюджетной обеспеченности из бюджета субъек</t>
  </si>
  <si>
    <t>Дотации бюджетам муниципальных округов на поддержку мер по обеспечению сбалансированности бюджетов</t>
  </si>
  <si>
    <t>128 202 20077 14 0000 150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</si>
  <si>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</si>
  <si>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128 202 20216 14 0000 150</t>
  </si>
  <si>
    <t>Субсидии бюджентам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</si>
  <si>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487 202 20300 14 0000 150</t>
  </si>
  <si>
    <t>487 202 20303 14 0000 150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</si>
  <si>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 (за счет средств областного бюджета)</t>
  </si>
  <si>
    <t>074 202 25098 14 0000 150</t>
  </si>
  <si>
    <t xml:space="preserve"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</si>
  <si>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</si>
  <si>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</si>
  <si>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Субсидии бюджетам на реализацию мероприятий по обеспечению жильем молодых семей</t>
  </si>
  <si>
    <t xml:space="preserve">Субсидии бюджетам на поддержку отрасли культуры </t>
  </si>
  <si>
    <t xml:space="preserve">Субсидии бюджетам на реализацию программ формирования современной городской среды </t>
  </si>
  <si>
    <t>074 202 25304 14 0000 150</t>
  </si>
  <si>
    <t>057 202 25467 14 0000 150</t>
  </si>
  <si>
    <t>128 202 25497 14 0000 150</t>
  </si>
  <si>
    <t>057 202 25519 14 0000 150</t>
  </si>
  <si>
    <t>487 202 25555 14 0000 150</t>
  </si>
  <si>
    <t>002 202 29999 14 0000 150</t>
  </si>
  <si>
    <t>057 202 29999 14 0000 150</t>
  </si>
  <si>
    <t>074 202 29999 14 0000 150</t>
  </si>
  <si>
    <t>128 202 29999 14 0000 150</t>
  </si>
  <si>
    <t>487 202 29999 14 0000 150</t>
  </si>
  <si>
    <t>057 202 25454 14 0000 150</t>
  </si>
  <si>
    <t>Субсидии бюджетам муниципальных округов на создание модельных муниципальных библиотек</t>
  </si>
  <si>
    <t>074 202 30024 14 0000 150</t>
  </si>
  <si>
    <t>487 202 30024 14 0000 150</t>
  </si>
  <si>
    <t>082 202 30024 14 0000 150</t>
  </si>
  <si>
    <t>074 202 30029 14 0000 150</t>
  </si>
  <si>
    <t>082 202 35014 14 0000 150</t>
  </si>
  <si>
    <t>487 202 35082 14 0000 150</t>
  </si>
  <si>
    <t>002 202 35118 14 0000 150</t>
  </si>
  <si>
    <t>487 202 35120 14 0000 150</t>
  </si>
  <si>
    <t>074 202 35303 14 0000 150</t>
  </si>
  <si>
    <t>000 202 39998 14 0000 150</t>
  </si>
  <si>
    <t>074 202 45179 14 0000 150</t>
  </si>
  <si>
    <t>001 202 49999 14 0000 150</t>
  </si>
  <si>
    <t>002 202 49999 14 0000 150</t>
  </si>
  <si>
    <t>057 202 49999 14 0000 150</t>
  </si>
  <si>
    <t>074 202 49999 14 0000 150</t>
  </si>
  <si>
    <t>128 202 49999 14 0000 150</t>
  </si>
  <si>
    <t>487 202 49999 14 0000 150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</si>
  <si>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</si>
  <si>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001 202 39998 14 0000 150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</si>
  <si>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</si>
  <si>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Прочие межбюджетные трансферты, передаваемые   бюджетам муниципальных округов</t>
  </si>
  <si>
    <t xml:space="preserve">Прочие межбюджетные трансферты, передаваемые   бюджетам муниципальных округов </t>
  </si>
  <si>
    <t>487 116 10032 14 0000 140</t>
  </si>
  <si>
    <t>487 116 10031 14 0000 140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</si>
  <si>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</t>
  </si>
  <si>
    <t>057 113 02994 14 0000 130</t>
  </si>
  <si>
    <t>128 202 30024 14 0000 150</t>
  </si>
  <si>
    <t>002 117 15020 14 0303 150</t>
  </si>
  <si>
    <t>Кассовые поступления в текущем финансовом  году (по состоянию на 1 ноября 2025 г.)</t>
  </si>
  <si>
    <t>Оценка исполнения 2025 г. (текущий финансовый год)</t>
  </si>
  <si>
    <t xml:space="preserve">на 2026 г. (очередной финансовый год) </t>
  </si>
  <si>
    <t>на 2027 г. (первый год планового периода)</t>
  </si>
  <si>
    <t>на 2028 г. (второй год планового периода)</t>
  </si>
  <si>
    <t>487 116 01073 01 0000 140</t>
  </si>
  <si>
    <t>487 116 01193 01 0000 140</t>
  </si>
  <si>
    <t>Прочие безвозмездные поступления</t>
  </si>
  <si>
    <t>000 207 00000 00 0000 000</t>
  </si>
  <si>
    <t>128 207 04020 14 0000 150</t>
  </si>
  <si>
    <t>128 207 04050 14 0000 150</t>
  </si>
  <si>
    <t>002 207 04050 14 0000 150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</si>
  <si>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</si>
  <si>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Прочие безвозмездные поступления в бюджеты муниципальных округов</t>
  </si>
  <si>
    <t>128 202 35134 14 0000 150</t>
  </si>
  <si>
    <t>182 101 02021 01 0000 110</t>
  </si>
  <si>
    <t>182 101 02022 01 0000 110</t>
  </si>
  <si>
    <t>133 117 05040 14 0000 180</t>
  </si>
  <si>
    <t>Прочие неналоговые доходы бюджетов муниципальных округов</t>
  </si>
  <si>
    <t>Министерство градостроительной деятельности и развития агломераций Нижегородской области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</si>
  <si>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</si>
  <si>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</si>
  <si>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</si>
  <si>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366 202 25599 14 0000 150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</si>
  <si>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</si>
  <si>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Прогноз доходов бюджета на 1 ноября 2025 г. (текущий финансовый год)</t>
  </si>
  <si>
    <t>000 111 05000 00 0000 120</t>
  </si>
  <si>
    <t>Управление развития территорий администрации Починковского муниципального округа Нижегородской области</t>
  </si>
  <si>
    <t xml:space="preserve">Комитет по управлению муниципальным имуществом администрации Починковского муниципального округа Нижегородской области </t>
  </si>
  <si>
    <t>Межрегиональное управление Федеральной службы по надзору в сфере природопользования по Нижегородской области и Республике Мордовия</t>
  </si>
  <si>
    <t>Управление образования администрации Починковского муниципального округа Нижегородской области</t>
  </si>
  <si>
    <t>Управление культуры и спорта администрации Починковского муниципального округа Нижегородской области</t>
  </si>
  <si>
    <t>Управление сельского хозяйства и земельной реформы администрации Починковского муниципального округа Нижегородской области</t>
  </si>
  <si>
    <t>Управление по обеспечению деятельности мировых судей, адвокатуры и нотариата Нижегородской области</t>
  </si>
  <si>
    <t>Администрация Починковского муниципального округа Нижегородской области</t>
  </si>
  <si>
    <t>Управление  архитектуры строительства и жилищно-коммунального хозяйства администрации Починковского муниципального округа Нижегородской области</t>
  </si>
  <si>
    <t>Финансовое управление администрации Починковского муниципального округа Нижегородской области</t>
  </si>
  <si>
    <t>Комитет по управлению муниципальным имуществом администрации Починковского муниципального округа Нижегородской области</t>
  </si>
  <si>
    <t>Управление архитектуры, строительства и жилищно-коммунального хозяйства администрации Починковского муниципального округа Нижегородской области</t>
  </si>
  <si>
    <t>Управление  сельского хозяйства и земельной реформы администрации Починковского муниципального округа Нижегородской области</t>
  </si>
  <si>
    <t>Муниципальное казенное дошкольное образовательное учреждение Починковский детский сад №8</t>
  </si>
  <si>
    <t>Муниципальное казенное учреждение хозяйственно-эксплуатационная контора системы образования Починковского муниципального округа Нижегородской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</si>
</sst>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/>
    <xf numFmtId="0" fontId="6" fillId="0" borderId="1" xfId="0" applyFont="1" applyBorder="1"/>
    <xf numFmtId="0" fontId="5" fillId="0" borderId="1" xfId="0" applyFont="1" applyBorder="1" applyAlignment="1">
      <alignment wrapText="1"/>
    </xf>
    <xf numFmtId="49" fontId="6" fillId="0" borderId="1" xfId="0" applyNumberFormat="1" applyFont="1" applyBorder="1"/>
    <xf numFmtId="49" fontId="7" fillId="0" borderId="1" xfId="0" applyNumberFormat="1" applyFont="1" applyBorder="1"/>
    <xf numFmtId="0" fontId="6" fillId="0" borderId="0" xfId="0" applyFont="1"/>
    <xf numFmtId="0" fontId="2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/>
    <xf numFmtId="49" fontId="2" fillId="0" borderId="1" xfId="0" applyNumberFormat="1" applyFont="1" applyBorder="1"/>
    <xf numFmtId="49" fontId="2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7" fillId="0" borderId="1" xfId="0" applyFont="1" applyBorder="1"/>
    <xf numFmtId="0" fontId="6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wrapText="1"/>
    </xf>
    <xf numFmtId="0" fontId="5" fillId="0" borderId="1" xfId="0" applyFont="1" applyBorder="1"/>
    <xf numFmtId="165" fontId="7" fillId="0" borderId="7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wrapText="1"/>
    </xf>
    <xf numFmtId="0" fontId="8" fillId="0" borderId="1" xfId="0" applyFont="1" applyBorder="1"/>
    <xf numFmtId="0" fontId="9" fillId="0" borderId="1" xfId="0" applyFont="1" applyBorder="1"/>
    <xf numFmtId="0" fontId="7" fillId="0" borderId="0" xfId="0" applyFont="1"/>
    <xf numFmtId="3" fontId="6" fillId="0" borderId="1" xfId="0" applyNumberFormat="1" applyFont="1" applyBorder="1"/>
    <xf numFmtId="164" fontId="6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4"/>
  <sheetViews>
    <sheetView tabSelected="1" zoomScaleNormal="100" workbookViewId="0">
      <selection activeCell="G14" sqref="G14"/>
    </sheetView>
  </sheetViews>
  <sheetFormatPr defaultRowHeight="15" x14ac:dyDescent="0.25"/>
  <cols>
    <col min="1" max="1" width="7.7109375" customWidth="1"/>
    <col min="2" max="2" width="17" customWidth="1"/>
    <col min="3" max="3" width="27" customWidth="1"/>
    <col min="4" max="4" width="39" customWidth="1"/>
    <col min="5" max="5" width="22.42578125" customWidth="1"/>
    <col min="7" max="7" width="19.5703125" customWidth="1"/>
    <col min="8" max="8" width="14" customWidth="1"/>
    <col min="9" max="9" width="16.42578125" customWidth="1"/>
    <col min="10" max="10" width="16.5703125" customWidth="1"/>
    <col min="11" max="12" width="15.85546875" customWidth="1"/>
  </cols>
  <sheetData>
    <row r="1" spans="1:13" ht="15.75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3" ht="15.7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 t="s">
        <v>136</v>
      </c>
      <c r="L2" s="13"/>
    </row>
    <row r="3" spans="1:13" ht="15.75" x14ac:dyDescent="0.25">
      <c r="A3" s="13"/>
      <c r="B3" s="13"/>
      <c r="C3" s="13"/>
      <c r="D3" s="13"/>
      <c r="E3" s="13"/>
      <c r="F3" s="13"/>
      <c r="G3" s="13"/>
      <c r="H3" s="13"/>
      <c r="I3" s="13" t="s">
        <v>137</v>
      </c>
      <c r="J3" s="13"/>
      <c r="K3" s="13"/>
      <c r="L3" s="13"/>
    </row>
    <row r="4" spans="1:13" ht="15.75" x14ac:dyDescent="0.25">
      <c r="A4" s="13"/>
      <c r="B4" s="13"/>
      <c r="C4" s="13"/>
      <c r="D4" s="13"/>
      <c r="E4" s="13"/>
      <c r="F4" s="13"/>
      <c r="G4" s="13"/>
      <c r="H4" s="13"/>
      <c r="I4" s="13" t="s">
        <v>138</v>
      </c>
      <c r="J4" s="13"/>
      <c r="K4" s="13"/>
      <c r="L4" s="13"/>
    </row>
    <row r="5" spans="1:13" ht="15.75" x14ac:dyDescent="0.25">
      <c r="A5" s="13"/>
      <c r="B5" s="13"/>
      <c r="C5" s="13"/>
      <c r="D5" s="13"/>
      <c r="E5" s="13"/>
      <c r="F5" s="13"/>
      <c r="G5" s="13"/>
      <c r="H5" s="13"/>
      <c r="I5" s="13" t="s">
        <v>139</v>
      </c>
      <c r="J5" s="13"/>
      <c r="K5" s="13"/>
      <c r="L5" s="13"/>
    </row>
    <row r="6" spans="1:13" ht="15.75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3" ht="15.75" x14ac:dyDescent="0.25">
      <c r="A7" s="13"/>
      <c r="B7" s="13"/>
      <c r="C7" s="14"/>
      <c r="D7" s="14" t="s">
        <v>122</v>
      </c>
      <c r="E7" s="14"/>
      <c r="F7" s="14"/>
      <c r="G7" s="14"/>
      <c r="H7" s="14"/>
      <c r="I7" s="13"/>
      <c r="J7" s="13"/>
      <c r="K7" s="13"/>
      <c r="L7" s="13"/>
    </row>
    <row r="8" spans="1:13" ht="15.75" x14ac:dyDescent="0.25">
      <c r="A8" s="13"/>
      <c r="B8" s="13"/>
      <c r="C8" s="14" t="s">
        <v>88</v>
      </c>
      <c r="D8" s="14"/>
      <c r="E8" s="14"/>
      <c r="F8" s="14"/>
      <c r="G8" s="14"/>
      <c r="H8" s="14"/>
      <c r="I8" s="13"/>
      <c r="J8" s="13"/>
      <c r="K8" s="13"/>
      <c r="L8" s="13"/>
    </row>
    <row r="9" spans="1:13" ht="15.75" x14ac:dyDescent="0.25">
      <c r="A9" s="13"/>
      <c r="B9" s="13"/>
      <c r="C9" s="13" t="s">
        <v>0</v>
      </c>
      <c r="D9" s="13"/>
      <c r="E9" s="13"/>
      <c r="F9" s="13"/>
      <c r="G9" s="13"/>
      <c r="H9" s="13"/>
      <c r="I9" s="13"/>
      <c r="J9" s="13" t="s">
        <v>123</v>
      </c>
      <c r="K9" s="13"/>
      <c r="L9" s="13"/>
    </row>
    <row r="10" spans="1:13" ht="3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3" ht="36.75" customHeight="1" x14ac:dyDescent="0.25">
      <c r="A11" s="43" t="s">
        <v>3</v>
      </c>
      <c r="B11" s="43" t="s">
        <v>6</v>
      </c>
      <c r="C11" s="38" t="s">
        <v>1</v>
      </c>
      <c r="D11" s="39"/>
      <c r="E11" s="43" t="s">
        <v>7</v>
      </c>
      <c r="F11" s="43" t="s">
        <v>8</v>
      </c>
      <c r="G11" s="43" t="s">
        <v>300</v>
      </c>
      <c r="H11" s="43" t="s">
        <v>275</v>
      </c>
      <c r="I11" s="43" t="s">
        <v>276</v>
      </c>
      <c r="J11" s="40" t="s">
        <v>2</v>
      </c>
      <c r="K11" s="41"/>
      <c r="L11" s="42"/>
    </row>
    <row r="12" spans="1:13" ht="162" customHeight="1" x14ac:dyDescent="0.25">
      <c r="A12" s="44"/>
      <c r="B12" s="44"/>
      <c r="C12" s="9" t="s">
        <v>4</v>
      </c>
      <c r="D12" s="15" t="s">
        <v>5</v>
      </c>
      <c r="E12" s="44"/>
      <c r="F12" s="44"/>
      <c r="G12" s="44"/>
      <c r="H12" s="44"/>
      <c r="I12" s="44"/>
      <c r="J12" s="16" t="s">
        <v>277</v>
      </c>
      <c r="K12" s="16" t="s">
        <v>278</v>
      </c>
      <c r="L12" s="16" t="s">
        <v>279</v>
      </c>
      <c r="M12" s="1"/>
    </row>
    <row r="13" spans="1:13" ht="15.75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3" ht="47.25" x14ac:dyDescent="0.25">
      <c r="A14" s="17"/>
      <c r="B14" s="3" t="s">
        <v>104</v>
      </c>
      <c r="C14" s="17"/>
      <c r="D14" s="3"/>
      <c r="E14" s="3"/>
      <c r="F14" s="18"/>
      <c r="G14" s="33">
        <f>G15+G103</f>
        <v>1526319.7999999998</v>
      </c>
      <c r="H14" s="33">
        <f>H15+H103</f>
        <v>1222037.7000000002</v>
      </c>
      <c r="I14" s="33">
        <f t="shared" ref="I14:L14" si="0">I15+I103</f>
        <v>1520929.4</v>
      </c>
      <c r="J14" s="33">
        <f t="shared" si="0"/>
        <v>1354169.8000000003</v>
      </c>
      <c r="K14" s="33">
        <f t="shared" si="0"/>
        <v>1401694.6</v>
      </c>
      <c r="L14" s="33">
        <f t="shared" si="0"/>
        <v>1481363.1</v>
      </c>
    </row>
    <row r="15" spans="1:13" ht="47.25" x14ac:dyDescent="0.25">
      <c r="A15" s="17"/>
      <c r="B15" s="3" t="s">
        <v>10</v>
      </c>
      <c r="C15" s="17" t="s">
        <v>9</v>
      </c>
      <c r="D15" s="3" t="s">
        <v>10</v>
      </c>
      <c r="E15" s="3"/>
      <c r="F15" s="19"/>
      <c r="G15" s="35">
        <f t="shared" ref="G15:L15" si="1">G16+G50</f>
        <v>639796.49999999988</v>
      </c>
      <c r="H15" s="35">
        <f>H16+H50</f>
        <v>502230.69999999995</v>
      </c>
      <c r="I15" s="35">
        <f t="shared" si="1"/>
        <v>646272.10000000009</v>
      </c>
      <c r="J15" s="35">
        <f t="shared" si="1"/>
        <v>678349.80000000016</v>
      </c>
      <c r="K15" s="35">
        <f t="shared" si="1"/>
        <v>738486.89999999991</v>
      </c>
      <c r="L15" s="35">
        <f t="shared" si="1"/>
        <v>794289.9</v>
      </c>
    </row>
    <row r="16" spans="1:13" ht="31.5" x14ac:dyDescent="0.25">
      <c r="A16" s="17"/>
      <c r="B16" s="3" t="s">
        <v>105</v>
      </c>
      <c r="C16" s="17"/>
      <c r="D16" s="3"/>
      <c r="E16" s="3"/>
      <c r="F16" s="19"/>
      <c r="G16" s="35">
        <f>G17+G28+G34+G41+G47</f>
        <v>621590.79999999993</v>
      </c>
      <c r="H16" s="35">
        <f t="shared" ref="H16:L16" si="2">H17+H28+H34+H41+H47</f>
        <v>487557.19999999995</v>
      </c>
      <c r="I16" s="35">
        <f t="shared" si="2"/>
        <v>626245.80000000005</v>
      </c>
      <c r="J16" s="35">
        <f t="shared" si="2"/>
        <v>661427.50000000012</v>
      </c>
      <c r="K16" s="35">
        <f t="shared" si="2"/>
        <v>721048.7</v>
      </c>
      <c r="L16" s="35">
        <f t="shared" si="2"/>
        <v>776298.9</v>
      </c>
    </row>
    <row r="17" spans="1:16" ht="47.25" x14ac:dyDescent="0.25">
      <c r="A17" s="17"/>
      <c r="B17" s="4" t="s">
        <v>19</v>
      </c>
      <c r="C17" s="7" t="s">
        <v>24</v>
      </c>
      <c r="D17" s="4" t="s">
        <v>19</v>
      </c>
      <c r="E17" s="4"/>
      <c r="F17" s="20"/>
      <c r="G17" s="35">
        <f>G18</f>
        <v>530191.79999999993</v>
      </c>
      <c r="H17" s="35">
        <f t="shared" ref="H17:L17" si="3">H18</f>
        <v>416656.8</v>
      </c>
      <c r="I17" s="35">
        <f t="shared" si="3"/>
        <v>537348.00000000012</v>
      </c>
      <c r="J17" s="35">
        <f t="shared" si="3"/>
        <v>568731.00000000012</v>
      </c>
      <c r="K17" s="35">
        <f t="shared" si="3"/>
        <v>615900.30000000005</v>
      </c>
      <c r="L17" s="35">
        <f t="shared" si="3"/>
        <v>666983.30000000005</v>
      </c>
    </row>
    <row r="18" spans="1:16" ht="47.25" x14ac:dyDescent="0.25">
      <c r="A18" s="21"/>
      <c r="B18" s="22" t="s">
        <v>13</v>
      </c>
      <c r="C18" s="9" t="s">
        <v>12</v>
      </c>
      <c r="D18" s="22" t="s">
        <v>13</v>
      </c>
      <c r="E18" s="15"/>
      <c r="F18" s="23"/>
      <c r="G18" s="36">
        <f>G19+G20+G23+G24+G25+G26+G27+G21+G22</f>
        <v>530191.79999999993</v>
      </c>
      <c r="H18" s="36">
        <f t="shared" ref="H18:L18" si="4">H19+H20+H23+H24+H25+H26+H27+H21+H22</f>
        <v>416656.8</v>
      </c>
      <c r="I18" s="36">
        <f t="shared" si="4"/>
        <v>537348.00000000012</v>
      </c>
      <c r="J18" s="36">
        <f t="shared" si="4"/>
        <v>568731.00000000012</v>
      </c>
      <c r="K18" s="36">
        <f t="shared" si="4"/>
        <v>615900.30000000005</v>
      </c>
      <c r="L18" s="36">
        <f t="shared" si="4"/>
        <v>666983.30000000005</v>
      </c>
    </row>
    <row r="19" spans="1:16" ht="258.75" customHeight="1" x14ac:dyDescent="0.25">
      <c r="A19" s="9"/>
      <c r="B19" s="24"/>
      <c r="C19" s="9" t="s">
        <v>14</v>
      </c>
      <c r="D19" s="25" t="s">
        <v>169</v>
      </c>
      <c r="E19" s="15" t="s">
        <v>11</v>
      </c>
      <c r="F19" s="11"/>
      <c r="G19" s="31">
        <v>511253.3</v>
      </c>
      <c r="H19" s="31">
        <v>408403.6</v>
      </c>
      <c r="I19" s="31">
        <v>528336</v>
      </c>
      <c r="J19" s="31">
        <v>558664</v>
      </c>
      <c r="K19" s="31">
        <v>605033.1</v>
      </c>
      <c r="L19" s="31">
        <v>655250.9</v>
      </c>
    </row>
    <row r="20" spans="1:16" ht="204.75" customHeight="1" x14ac:dyDescent="0.25">
      <c r="A20" s="9"/>
      <c r="B20" s="24"/>
      <c r="C20" s="9" t="s">
        <v>15</v>
      </c>
      <c r="D20" s="15" t="s">
        <v>16</v>
      </c>
      <c r="E20" s="15" t="s">
        <v>11</v>
      </c>
      <c r="F20" s="11"/>
      <c r="G20" s="31">
        <v>727.6</v>
      </c>
      <c r="H20" s="31">
        <v>474.4</v>
      </c>
      <c r="I20" s="31">
        <v>474.4</v>
      </c>
      <c r="J20" s="31">
        <v>516.6</v>
      </c>
      <c r="K20" s="31">
        <v>559.5</v>
      </c>
      <c r="L20" s="31">
        <v>605.9</v>
      </c>
    </row>
    <row r="21" spans="1:16" ht="336.75" customHeight="1" x14ac:dyDescent="0.25">
      <c r="A21" s="9"/>
      <c r="B21" s="24"/>
      <c r="C21" s="9" t="s">
        <v>290</v>
      </c>
      <c r="D21" s="15" t="s">
        <v>295</v>
      </c>
      <c r="E21" s="15"/>
      <c r="F21" s="11"/>
      <c r="G21" s="31">
        <v>0</v>
      </c>
      <c r="H21" s="31">
        <v>53.3</v>
      </c>
      <c r="I21" s="31">
        <v>53.3</v>
      </c>
      <c r="J21" s="31">
        <v>58</v>
      </c>
      <c r="K21" s="31">
        <v>62.8</v>
      </c>
      <c r="L21" s="31">
        <v>68</v>
      </c>
    </row>
    <row r="22" spans="1:16" ht="341.25" customHeight="1" x14ac:dyDescent="0.25">
      <c r="A22" s="9"/>
      <c r="B22" s="24"/>
      <c r="C22" s="9" t="s">
        <v>291</v>
      </c>
      <c r="D22" s="15" t="s">
        <v>296</v>
      </c>
      <c r="E22" s="15"/>
      <c r="F22" s="11"/>
      <c r="G22" s="31">
        <v>0</v>
      </c>
      <c r="H22" s="31">
        <v>77.400000000000006</v>
      </c>
      <c r="I22" s="31">
        <v>77.400000000000006</v>
      </c>
      <c r="J22" s="31">
        <v>84.3</v>
      </c>
      <c r="K22" s="31">
        <v>91.3</v>
      </c>
      <c r="L22" s="31">
        <v>98.9</v>
      </c>
    </row>
    <row r="23" spans="1:16" ht="191.25" customHeight="1" x14ac:dyDescent="0.25">
      <c r="A23" s="9"/>
      <c r="B23" s="24"/>
      <c r="C23" s="9" t="s">
        <v>17</v>
      </c>
      <c r="D23" s="37" t="s">
        <v>170</v>
      </c>
      <c r="E23" s="15" t="s">
        <v>11</v>
      </c>
      <c r="F23" s="26"/>
      <c r="G23" s="36">
        <v>12212.8</v>
      </c>
      <c r="H23" s="36">
        <v>3488.1</v>
      </c>
      <c r="I23" s="36">
        <v>4032.5</v>
      </c>
      <c r="J23" s="36">
        <v>4391.3999999999996</v>
      </c>
      <c r="K23" s="36">
        <v>4755.8999999999996</v>
      </c>
      <c r="L23" s="36">
        <v>5150.6000000000004</v>
      </c>
      <c r="M23" s="1"/>
      <c r="N23" s="1"/>
      <c r="O23" s="1"/>
      <c r="P23" s="1"/>
    </row>
    <row r="24" spans="1:16" ht="204" customHeight="1" x14ac:dyDescent="0.25">
      <c r="A24" s="9"/>
      <c r="B24" s="24"/>
      <c r="C24" s="9" t="s">
        <v>18</v>
      </c>
      <c r="D24" s="15" t="s">
        <v>171</v>
      </c>
      <c r="E24" s="15" t="s">
        <v>11</v>
      </c>
      <c r="F24" s="11"/>
      <c r="G24" s="31">
        <v>340.5</v>
      </c>
      <c r="H24" s="31">
        <v>477.7</v>
      </c>
      <c r="I24" s="31">
        <v>562</v>
      </c>
      <c r="J24" s="31">
        <v>822.8</v>
      </c>
      <c r="K24" s="31">
        <v>855.7</v>
      </c>
      <c r="L24" s="31">
        <v>890</v>
      </c>
      <c r="O24" s="32"/>
    </row>
    <row r="25" spans="1:16" ht="303.75" customHeight="1" x14ac:dyDescent="0.25">
      <c r="A25" s="9"/>
      <c r="B25" s="24"/>
      <c r="C25" s="9" t="s">
        <v>94</v>
      </c>
      <c r="D25" s="15" t="s">
        <v>172</v>
      </c>
      <c r="E25" s="15" t="s">
        <v>11</v>
      </c>
      <c r="F25" s="11"/>
      <c r="G25" s="31">
        <v>25</v>
      </c>
      <c r="H25" s="31">
        <v>169.9</v>
      </c>
      <c r="I25" s="31">
        <v>300</v>
      </c>
      <c r="J25" s="31">
        <v>368.9</v>
      </c>
      <c r="K25" s="31">
        <v>399.5</v>
      </c>
      <c r="L25" s="31">
        <v>432.7</v>
      </c>
    </row>
    <row r="26" spans="1:16" ht="174.75" customHeight="1" x14ac:dyDescent="0.25">
      <c r="A26" s="9"/>
      <c r="B26" s="24"/>
      <c r="C26" s="9" t="s">
        <v>127</v>
      </c>
      <c r="D26" s="15" t="s">
        <v>173</v>
      </c>
      <c r="E26" s="15" t="s">
        <v>11</v>
      </c>
      <c r="F26" s="11"/>
      <c r="G26" s="31">
        <v>4426.7</v>
      </c>
      <c r="H26" s="31">
        <v>2224.6</v>
      </c>
      <c r="I26" s="31">
        <v>2224.6</v>
      </c>
      <c r="J26" s="31">
        <v>2422.6</v>
      </c>
      <c r="K26" s="31">
        <v>2623.7</v>
      </c>
      <c r="L26" s="31">
        <v>2841.5</v>
      </c>
    </row>
    <row r="27" spans="1:16" ht="171" customHeight="1" x14ac:dyDescent="0.25">
      <c r="A27" s="9"/>
      <c r="B27" s="24"/>
      <c r="C27" s="9" t="s">
        <v>128</v>
      </c>
      <c r="D27" s="15" t="s">
        <v>174</v>
      </c>
      <c r="E27" s="15" t="s">
        <v>11</v>
      </c>
      <c r="F27" s="11"/>
      <c r="G27" s="31">
        <v>1205.9000000000001</v>
      </c>
      <c r="H27" s="31">
        <v>1287.8</v>
      </c>
      <c r="I27" s="31">
        <v>1287.8</v>
      </c>
      <c r="J27" s="31">
        <v>1402.4</v>
      </c>
      <c r="K27" s="31">
        <v>1518.8</v>
      </c>
      <c r="L27" s="31">
        <v>1644.8</v>
      </c>
    </row>
    <row r="28" spans="1:16" ht="126" x14ac:dyDescent="0.25">
      <c r="A28" s="27"/>
      <c r="B28" s="3" t="s">
        <v>20</v>
      </c>
      <c r="C28" s="17" t="s">
        <v>175</v>
      </c>
      <c r="D28" s="3" t="s">
        <v>20</v>
      </c>
      <c r="E28" s="3" t="s">
        <v>11</v>
      </c>
      <c r="F28" s="20"/>
      <c r="G28" s="35">
        <f>G29</f>
        <v>25968.899999999998</v>
      </c>
      <c r="H28" s="35">
        <f t="shared" ref="H28:L28" si="5">H29</f>
        <v>21309.999999999996</v>
      </c>
      <c r="I28" s="35">
        <f t="shared" si="5"/>
        <v>25600</v>
      </c>
      <c r="J28" s="35">
        <f t="shared" si="5"/>
        <v>29610.7</v>
      </c>
      <c r="K28" s="35">
        <f t="shared" si="5"/>
        <v>39531.599999999999</v>
      </c>
      <c r="L28" s="35">
        <f t="shared" si="5"/>
        <v>41107.199999999997</v>
      </c>
    </row>
    <row r="29" spans="1:16" ht="126" x14ac:dyDescent="0.25">
      <c r="A29" s="9"/>
      <c r="B29" s="15" t="s">
        <v>21</v>
      </c>
      <c r="C29" s="9" t="s">
        <v>143</v>
      </c>
      <c r="D29" s="15" t="s">
        <v>21</v>
      </c>
      <c r="E29" s="15" t="s">
        <v>11</v>
      </c>
      <c r="F29" s="11"/>
      <c r="G29" s="36">
        <f t="shared" ref="G29:L29" si="6">G30+G31+G32+G33</f>
        <v>25968.899999999998</v>
      </c>
      <c r="H29" s="36">
        <f t="shared" si="6"/>
        <v>21309.999999999996</v>
      </c>
      <c r="I29" s="36">
        <f t="shared" si="6"/>
        <v>25600</v>
      </c>
      <c r="J29" s="36">
        <f t="shared" si="6"/>
        <v>29610.7</v>
      </c>
      <c r="K29" s="36">
        <f t="shared" si="6"/>
        <v>39531.599999999999</v>
      </c>
      <c r="L29" s="36">
        <f t="shared" si="6"/>
        <v>41107.199999999997</v>
      </c>
    </row>
    <row r="30" spans="1:16" ht="189" customHeight="1" x14ac:dyDescent="0.25">
      <c r="A30" s="9"/>
      <c r="B30" s="24"/>
      <c r="C30" s="9" t="s">
        <v>144</v>
      </c>
      <c r="D30" s="15" t="s">
        <v>176</v>
      </c>
      <c r="E30" s="15" t="s">
        <v>11</v>
      </c>
      <c r="F30" s="11"/>
      <c r="G30" s="31">
        <v>13581.7</v>
      </c>
      <c r="H30" s="31">
        <v>10811.5</v>
      </c>
      <c r="I30" s="31">
        <v>12964</v>
      </c>
      <c r="J30" s="31">
        <v>15495.2</v>
      </c>
      <c r="K30" s="31">
        <v>20663.2</v>
      </c>
      <c r="L30" s="31">
        <v>21449.7</v>
      </c>
    </row>
    <row r="31" spans="1:16" ht="219.75" customHeight="1" x14ac:dyDescent="0.25">
      <c r="A31" s="9"/>
      <c r="B31" s="24"/>
      <c r="C31" s="9" t="s">
        <v>145</v>
      </c>
      <c r="D31" s="15" t="s">
        <v>177</v>
      </c>
      <c r="E31" s="15" t="s">
        <v>11</v>
      </c>
      <c r="F31" s="11"/>
      <c r="G31" s="31">
        <v>62.3</v>
      </c>
      <c r="H31" s="31">
        <v>62.8</v>
      </c>
      <c r="I31" s="31">
        <v>75.599999999999994</v>
      </c>
      <c r="J31" s="31">
        <v>77</v>
      </c>
      <c r="K31" s="31">
        <v>98.8</v>
      </c>
      <c r="L31" s="31">
        <v>102.8</v>
      </c>
    </row>
    <row r="32" spans="1:16" ht="190.5" customHeight="1" x14ac:dyDescent="0.25">
      <c r="A32" s="9"/>
      <c r="B32" s="24"/>
      <c r="C32" s="9" t="s">
        <v>146</v>
      </c>
      <c r="D32" s="15" t="s">
        <v>178</v>
      </c>
      <c r="E32" s="15" t="s">
        <v>11</v>
      </c>
      <c r="F32" s="11"/>
      <c r="G32" s="31">
        <v>13716.8</v>
      </c>
      <c r="H32" s="31">
        <v>11511.4</v>
      </c>
      <c r="I32" s="31">
        <v>13879</v>
      </c>
      <c r="J32" s="31">
        <v>14986</v>
      </c>
      <c r="K32" s="31">
        <v>19983.2</v>
      </c>
      <c r="L32" s="31">
        <v>20763.2</v>
      </c>
    </row>
    <row r="33" spans="1:12" ht="187.5" customHeight="1" x14ac:dyDescent="0.25">
      <c r="A33" s="9"/>
      <c r="B33" s="24"/>
      <c r="C33" s="9" t="s">
        <v>147</v>
      </c>
      <c r="D33" s="15" t="s">
        <v>179</v>
      </c>
      <c r="E33" s="15" t="s">
        <v>11</v>
      </c>
      <c r="F33" s="11"/>
      <c r="G33" s="31">
        <v>-1391.9</v>
      </c>
      <c r="H33" s="31">
        <v>-1075.7</v>
      </c>
      <c r="I33" s="31">
        <v>-1318.6</v>
      </c>
      <c r="J33" s="31">
        <v>-947.5</v>
      </c>
      <c r="K33" s="31">
        <v>-1213.5999999999999</v>
      </c>
      <c r="L33" s="31">
        <v>-1208.5</v>
      </c>
    </row>
    <row r="34" spans="1:12" ht="63" x14ac:dyDescent="0.25">
      <c r="A34" s="7"/>
      <c r="B34" s="3" t="s">
        <v>22</v>
      </c>
      <c r="C34" s="17" t="s">
        <v>23</v>
      </c>
      <c r="D34" s="3" t="s">
        <v>22</v>
      </c>
      <c r="E34" s="3" t="s">
        <v>11</v>
      </c>
      <c r="F34" s="8"/>
      <c r="G34" s="33">
        <f t="shared" ref="G34:L34" si="7">G35+G38+G39+G40</f>
        <v>24006.6</v>
      </c>
      <c r="H34" s="33">
        <f t="shared" si="7"/>
        <v>22652.600000000002</v>
      </c>
      <c r="I34" s="33">
        <f t="shared" si="7"/>
        <v>23097.100000000002</v>
      </c>
      <c r="J34" s="33">
        <f t="shared" si="7"/>
        <v>19188.600000000002</v>
      </c>
      <c r="K34" s="33">
        <f t="shared" si="7"/>
        <v>19943.900000000001</v>
      </c>
      <c r="L34" s="33">
        <f t="shared" si="7"/>
        <v>20680.5</v>
      </c>
    </row>
    <row r="35" spans="1:12" ht="126" x14ac:dyDescent="0.25">
      <c r="A35" s="9"/>
      <c r="B35" s="15" t="s">
        <v>26</v>
      </c>
      <c r="C35" s="9" t="s">
        <v>25</v>
      </c>
      <c r="D35" s="15" t="s">
        <v>26</v>
      </c>
      <c r="E35" s="15" t="s">
        <v>11</v>
      </c>
      <c r="F35" s="11"/>
      <c r="G35" s="31">
        <f>G36+G37</f>
        <v>17501.3</v>
      </c>
      <c r="H35" s="31">
        <f t="shared" ref="H35:L35" si="8">H36+H37</f>
        <v>16967.5</v>
      </c>
      <c r="I35" s="31">
        <f t="shared" si="8"/>
        <v>17261.400000000001</v>
      </c>
      <c r="J35" s="31">
        <f t="shared" si="8"/>
        <v>16089.9</v>
      </c>
      <c r="K35" s="31">
        <f t="shared" si="8"/>
        <v>16734.7</v>
      </c>
      <c r="L35" s="31">
        <f t="shared" si="8"/>
        <v>17404</v>
      </c>
    </row>
    <row r="36" spans="1:12" ht="110.25" x14ac:dyDescent="0.25">
      <c r="A36" s="9"/>
      <c r="B36" s="6"/>
      <c r="C36" s="9" t="s">
        <v>82</v>
      </c>
      <c r="D36" s="15" t="s">
        <v>180</v>
      </c>
      <c r="E36" s="15" t="s">
        <v>11</v>
      </c>
      <c r="F36" s="11"/>
      <c r="G36" s="31">
        <v>9837.2999999999993</v>
      </c>
      <c r="H36" s="34">
        <v>10744.3</v>
      </c>
      <c r="I36" s="34">
        <v>10872</v>
      </c>
      <c r="J36" s="31">
        <v>6983</v>
      </c>
      <c r="K36" s="31">
        <v>7262.3</v>
      </c>
      <c r="L36" s="31">
        <v>7552.8</v>
      </c>
    </row>
    <row r="37" spans="1:12" ht="173.25" x14ac:dyDescent="0.25">
      <c r="A37" s="9"/>
      <c r="B37" s="6"/>
      <c r="C37" s="9" t="s">
        <v>83</v>
      </c>
      <c r="D37" s="15" t="s">
        <v>181</v>
      </c>
      <c r="E37" s="15" t="s">
        <v>11</v>
      </c>
      <c r="F37" s="11"/>
      <c r="G37" s="31">
        <v>7664</v>
      </c>
      <c r="H37" s="34">
        <v>6223.2</v>
      </c>
      <c r="I37" s="34">
        <v>6389.4</v>
      </c>
      <c r="J37" s="31">
        <v>9106.9</v>
      </c>
      <c r="K37" s="31">
        <v>9472.4</v>
      </c>
      <c r="L37" s="31">
        <v>9851.2000000000007</v>
      </c>
    </row>
    <row r="38" spans="1:12" ht="94.5" x14ac:dyDescent="0.25">
      <c r="A38" s="9"/>
      <c r="B38" s="15" t="s">
        <v>27</v>
      </c>
      <c r="C38" s="9" t="s">
        <v>107</v>
      </c>
      <c r="D38" s="15" t="s">
        <v>182</v>
      </c>
      <c r="E38" s="15" t="s">
        <v>11</v>
      </c>
      <c r="F38" s="26"/>
      <c r="G38" s="36">
        <v>0</v>
      </c>
      <c r="H38" s="31">
        <v>9.9</v>
      </c>
      <c r="I38" s="31">
        <v>10</v>
      </c>
      <c r="J38" s="31">
        <v>0</v>
      </c>
      <c r="K38" s="31">
        <v>0</v>
      </c>
      <c r="L38" s="31">
        <v>0</v>
      </c>
    </row>
    <row r="39" spans="1:12" ht="80.25" customHeight="1" x14ac:dyDescent="0.25">
      <c r="A39" s="9"/>
      <c r="B39" s="15" t="s">
        <v>28</v>
      </c>
      <c r="C39" s="9" t="s">
        <v>108</v>
      </c>
      <c r="D39" s="15" t="s">
        <v>184</v>
      </c>
      <c r="E39" s="15" t="s">
        <v>11</v>
      </c>
      <c r="F39" s="11"/>
      <c r="G39" s="31">
        <v>2485</v>
      </c>
      <c r="H39" s="31">
        <v>2641.7</v>
      </c>
      <c r="I39" s="31">
        <v>2641.7</v>
      </c>
      <c r="J39" s="31">
        <v>2683</v>
      </c>
      <c r="K39" s="31">
        <v>2776.9</v>
      </c>
      <c r="L39" s="31">
        <v>2826.9</v>
      </c>
    </row>
    <row r="40" spans="1:12" ht="126" x14ac:dyDescent="0.25">
      <c r="A40" s="9"/>
      <c r="B40" s="15" t="s">
        <v>29</v>
      </c>
      <c r="C40" s="9" t="s">
        <v>109</v>
      </c>
      <c r="D40" s="15" t="s">
        <v>183</v>
      </c>
      <c r="E40" s="15" t="s">
        <v>11</v>
      </c>
      <c r="F40" s="11"/>
      <c r="G40" s="31">
        <v>4020.3</v>
      </c>
      <c r="H40" s="31">
        <v>3033.5</v>
      </c>
      <c r="I40" s="31">
        <v>3184</v>
      </c>
      <c r="J40" s="31">
        <v>415.7</v>
      </c>
      <c r="K40" s="31">
        <v>432.3</v>
      </c>
      <c r="L40" s="31">
        <v>449.6</v>
      </c>
    </row>
    <row r="41" spans="1:12" ht="31.5" x14ac:dyDescent="0.25">
      <c r="A41" s="17"/>
      <c r="B41" s="3" t="s">
        <v>31</v>
      </c>
      <c r="C41" s="17" t="s">
        <v>30</v>
      </c>
      <c r="D41" s="17" t="s">
        <v>31</v>
      </c>
      <c r="E41" s="5"/>
      <c r="F41" s="18"/>
      <c r="G41" s="33">
        <f t="shared" ref="G41:I41" si="9">G42+G44</f>
        <v>28429</v>
      </c>
      <c r="H41" s="33">
        <f t="shared" si="9"/>
        <v>18852</v>
      </c>
      <c r="I41" s="33">
        <f t="shared" si="9"/>
        <v>30498.1</v>
      </c>
      <c r="J41" s="33">
        <f t="shared" ref="J41:L41" si="10">J42+J44</f>
        <v>33694.400000000001</v>
      </c>
      <c r="K41" s="33">
        <f t="shared" si="10"/>
        <v>35215.199999999997</v>
      </c>
      <c r="L41" s="33">
        <f t="shared" si="10"/>
        <v>36808.9</v>
      </c>
    </row>
    <row r="42" spans="1:12" ht="47.25" x14ac:dyDescent="0.25">
      <c r="A42" s="9"/>
      <c r="B42" s="15" t="s">
        <v>32</v>
      </c>
      <c r="C42" s="9" t="s">
        <v>33</v>
      </c>
      <c r="D42" s="15" t="s">
        <v>32</v>
      </c>
      <c r="E42" s="15" t="s">
        <v>11</v>
      </c>
      <c r="F42" s="11"/>
      <c r="G42" s="31">
        <f>G43</f>
        <v>11982.5</v>
      </c>
      <c r="H42" s="31">
        <f t="shared" ref="H42:L42" si="11">H43</f>
        <v>5139</v>
      </c>
      <c r="I42" s="31">
        <v>12000</v>
      </c>
      <c r="J42" s="31">
        <f t="shared" si="11"/>
        <v>13232.7</v>
      </c>
      <c r="K42" s="31">
        <f t="shared" si="11"/>
        <v>14344.3</v>
      </c>
      <c r="L42" s="31">
        <f t="shared" si="11"/>
        <v>15520.5</v>
      </c>
    </row>
    <row r="43" spans="1:12" ht="126.75" customHeight="1" x14ac:dyDescent="0.25">
      <c r="A43" s="9"/>
      <c r="B43" s="10"/>
      <c r="C43" s="9" t="s">
        <v>185</v>
      </c>
      <c r="D43" s="15" t="s">
        <v>186</v>
      </c>
      <c r="E43" s="15" t="s">
        <v>11</v>
      </c>
      <c r="F43" s="11"/>
      <c r="G43" s="31">
        <v>11982.5</v>
      </c>
      <c r="H43" s="31">
        <v>5139</v>
      </c>
      <c r="I43" s="31">
        <v>10887</v>
      </c>
      <c r="J43" s="31">
        <v>13232.7</v>
      </c>
      <c r="K43" s="31">
        <v>14344.3</v>
      </c>
      <c r="L43" s="31">
        <v>15520.5</v>
      </c>
    </row>
    <row r="44" spans="1:12" ht="47.25" x14ac:dyDescent="0.25">
      <c r="A44" s="9"/>
      <c r="B44" s="15" t="s">
        <v>35</v>
      </c>
      <c r="C44" s="9" t="s">
        <v>34</v>
      </c>
      <c r="D44" s="15" t="s">
        <v>35</v>
      </c>
      <c r="E44" s="15" t="s">
        <v>11</v>
      </c>
      <c r="F44" s="11"/>
      <c r="G44" s="31">
        <f>G45+G46</f>
        <v>16446.5</v>
      </c>
      <c r="H44" s="31">
        <f t="shared" ref="H44:L44" si="12">H45+H46</f>
        <v>13713</v>
      </c>
      <c r="I44" s="31">
        <f t="shared" si="12"/>
        <v>18498.099999999999</v>
      </c>
      <c r="J44" s="31">
        <f t="shared" si="12"/>
        <v>20461.7</v>
      </c>
      <c r="K44" s="31">
        <f t="shared" si="12"/>
        <v>20870.900000000001</v>
      </c>
      <c r="L44" s="31">
        <f t="shared" si="12"/>
        <v>21288.400000000001</v>
      </c>
    </row>
    <row r="45" spans="1:12" ht="108.75" customHeight="1" x14ac:dyDescent="0.25">
      <c r="A45" s="9"/>
      <c r="B45" s="24"/>
      <c r="C45" s="9" t="s">
        <v>85</v>
      </c>
      <c r="D45" s="15" t="s">
        <v>187</v>
      </c>
      <c r="E45" s="15" t="s">
        <v>11</v>
      </c>
      <c r="F45" s="11"/>
      <c r="G45" s="31">
        <v>5422.9</v>
      </c>
      <c r="H45" s="31">
        <v>6434.1</v>
      </c>
      <c r="I45" s="31">
        <v>6434.1</v>
      </c>
      <c r="J45" s="31">
        <v>6536.8</v>
      </c>
      <c r="K45" s="31">
        <v>6667.5</v>
      </c>
      <c r="L45" s="31">
        <v>6800.9</v>
      </c>
    </row>
    <row r="46" spans="1:12" ht="109.5" customHeight="1" x14ac:dyDescent="0.25">
      <c r="A46" s="9"/>
      <c r="B46" s="24"/>
      <c r="C46" s="9" t="s">
        <v>86</v>
      </c>
      <c r="D46" s="15" t="s">
        <v>188</v>
      </c>
      <c r="E46" s="15" t="s">
        <v>11</v>
      </c>
      <c r="F46" s="11"/>
      <c r="G46" s="31">
        <v>11023.6</v>
      </c>
      <c r="H46" s="31">
        <v>7278.9</v>
      </c>
      <c r="I46" s="31">
        <v>12064</v>
      </c>
      <c r="J46" s="31">
        <v>13924.9</v>
      </c>
      <c r="K46" s="31">
        <v>14203.4</v>
      </c>
      <c r="L46" s="31">
        <v>14487.5</v>
      </c>
    </row>
    <row r="47" spans="1:12" ht="31.5" x14ac:dyDescent="0.25">
      <c r="A47" s="7"/>
      <c r="B47" s="3" t="s">
        <v>36</v>
      </c>
      <c r="C47" s="17" t="s">
        <v>37</v>
      </c>
      <c r="D47" s="3" t="s">
        <v>36</v>
      </c>
      <c r="E47" s="3"/>
      <c r="F47" s="18"/>
      <c r="G47" s="33">
        <f t="shared" ref="G47:L47" si="13">G48+G49</f>
        <v>12994.5</v>
      </c>
      <c r="H47" s="33">
        <f t="shared" si="13"/>
        <v>8085.8</v>
      </c>
      <c r="I47" s="33">
        <f t="shared" si="13"/>
        <v>9702.6</v>
      </c>
      <c r="J47" s="33">
        <f t="shared" si="13"/>
        <v>10202.800000000001</v>
      </c>
      <c r="K47" s="33">
        <f t="shared" si="13"/>
        <v>10457.700000000001</v>
      </c>
      <c r="L47" s="33">
        <f t="shared" si="13"/>
        <v>10719</v>
      </c>
    </row>
    <row r="48" spans="1:12" ht="97.5" customHeight="1" x14ac:dyDescent="0.25">
      <c r="A48" s="9"/>
      <c r="B48" s="24"/>
      <c r="C48" s="9" t="s">
        <v>97</v>
      </c>
      <c r="D48" s="15" t="s">
        <v>84</v>
      </c>
      <c r="E48" s="15" t="s">
        <v>11</v>
      </c>
      <c r="F48" s="11"/>
      <c r="G48" s="31">
        <v>12982.5</v>
      </c>
      <c r="H48" s="31">
        <v>8078.3</v>
      </c>
      <c r="I48" s="31">
        <v>9694</v>
      </c>
      <c r="J48" s="31">
        <v>10195.1</v>
      </c>
      <c r="K48" s="31">
        <v>10450</v>
      </c>
      <c r="L48" s="31">
        <v>10711.3</v>
      </c>
    </row>
    <row r="49" spans="1:12" ht="128.25" customHeight="1" x14ac:dyDescent="0.25">
      <c r="A49" s="9"/>
      <c r="B49" s="24"/>
      <c r="C49" s="9" t="s">
        <v>166</v>
      </c>
      <c r="D49" s="15" t="s">
        <v>95</v>
      </c>
      <c r="E49" s="15" t="s">
        <v>302</v>
      </c>
      <c r="F49" s="11"/>
      <c r="G49" s="31">
        <v>12</v>
      </c>
      <c r="H49" s="31">
        <v>7.5</v>
      </c>
      <c r="I49" s="31">
        <v>8.6</v>
      </c>
      <c r="J49" s="31">
        <v>7.7</v>
      </c>
      <c r="K49" s="31">
        <v>7.7</v>
      </c>
      <c r="L49" s="31">
        <v>7.7</v>
      </c>
    </row>
    <row r="50" spans="1:12" ht="31.5" x14ac:dyDescent="0.25">
      <c r="A50" s="9"/>
      <c r="B50" s="3" t="s">
        <v>106</v>
      </c>
      <c r="C50" s="24"/>
      <c r="D50" s="5"/>
      <c r="E50" s="10"/>
      <c r="F50" s="11"/>
      <c r="G50" s="33">
        <f t="shared" ref="G50:L50" si="14">G51+G60+G64+G72+G76+G100</f>
        <v>18205.7</v>
      </c>
      <c r="H50" s="33">
        <f t="shared" si="14"/>
        <v>14673.5</v>
      </c>
      <c r="I50" s="33">
        <f t="shared" si="14"/>
        <v>20026.3</v>
      </c>
      <c r="J50" s="33">
        <f t="shared" si="14"/>
        <v>16922.3</v>
      </c>
      <c r="K50" s="33">
        <f t="shared" si="14"/>
        <v>17438.199999999997</v>
      </c>
      <c r="L50" s="33">
        <f t="shared" si="14"/>
        <v>17991</v>
      </c>
    </row>
    <row r="51" spans="1:12" ht="157.5" x14ac:dyDescent="0.25">
      <c r="A51" s="7"/>
      <c r="B51" s="3" t="s">
        <v>38</v>
      </c>
      <c r="C51" s="17" t="s">
        <v>39</v>
      </c>
      <c r="D51" s="3" t="s">
        <v>38</v>
      </c>
      <c r="E51" s="5"/>
      <c r="F51" s="8"/>
      <c r="G51" s="33">
        <f t="shared" ref="G51:L51" si="15">G52+G53+G59</f>
        <v>10670.9</v>
      </c>
      <c r="H51" s="33">
        <f t="shared" si="15"/>
        <v>8381</v>
      </c>
      <c r="I51" s="33">
        <f>I52+I53</f>
        <v>10055.4</v>
      </c>
      <c r="J51" s="33">
        <f t="shared" si="15"/>
        <v>12124.8</v>
      </c>
      <c r="K51" s="33">
        <f t="shared" si="15"/>
        <v>12609.799999999997</v>
      </c>
      <c r="L51" s="33">
        <f t="shared" si="15"/>
        <v>13114.3</v>
      </c>
    </row>
    <row r="52" spans="1:12" ht="159" customHeight="1" x14ac:dyDescent="0.25">
      <c r="A52" s="9"/>
      <c r="B52" s="24"/>
      <c r="C52" s="9" t="s">
        <v>110</v>
      </c>
      <c r="D52" s="15" t="s">
        <v>189</v>
      </c>
      <c r="E52" s="15" t="s">
        <v>303</v>
      </c>
      <c r="F52" s="11"/>
      <c r="G52" s="31">
        <v>284</v>
      </c>
      <c r="H52" s="31">
        <v>65.8</v>
      </c>
      <c r="I52" s="31">
        <v>65.8</v>
      </c>
      <c r="J52" s="31">
        <v>100</v>
      </c>
      <c r="K52" s="31">
        <v>104</v>
      </c>
      <c r="L52" s="31">
        <v>108.2</v>
      </c>
    </row>
    <row r="53" spans="1:12" ht="267" customHeight="1" x14ac:dyDescent="0.25">
      <c r="A53" s="9"/>
      <c r="B53" s="24"/>
      <c r="C53" s="9" t="s">
        <v>301</v>
      </c>
      <c r="D53" s="15" t="s">
        <v>40</v>
      </c>
      <c r="E53" s="15"/>
      <c r="F53" s="11"/>
      <c r="G53" s="31">
        <f>G54+G55+G56+G57+G58</f>
        <v>10386.9</v>
      </c>
      <c r="H53" s="31">
        <f t="shared" ref="H53:L53" si="16">H54+H55+H56+H57+H58</f>
        <v>8315.2000000000007</v>
      </c>
      <c r="I53" s="31">
        <f t="shared" si="16"/>
        <v>9989.6</v>
      </c>
      <c r="J53" s="31">
        <f t="shared" si="16"/>
        <v>12024.8</v>
      </c>
      <c r="K53" s="31">
        <f t="shared" si="16"/>
        <v>12505.799999999997</v>
      </c>
      <c r="L53" s="31">
        <f t="shared" si="16"/>
        <v>13006.099999999999</v>
      </c>
    </row>
    <row r="54" spans="1:12" ht="157.5" x14ac:dyDescent="0.25">
      <c r="A54" s="9"/>
      <c r="B54" s="24"/>
      <c r="C54" s="9" t="s">
        <v>114</v>
      </c>
      <c r="D54" s="15" t="s">
        <v>41</v>
      </c>
      <c r="E54" s="15" t="s">
        <v>303</v>
      </c>
      <c r="F54" s="11"/>
      <c r="G54" s="31">
        <v>7745.6</v>
      </c>
      <c r="H54" s="31">
        <v>6534.7</v>
      </c>
      <c r="I54" s="31">
        <v>7732.4</v>
      </c>
      <c r="J54" s="31">
        <v>8951.9</v>
      </c>
      <c r="K54" s="31">
        <v>9310</v>
      </c>
      <c r="L54" s="31">
        <v>9682.4</v>
      </c>
    </row>
    <row r="55" spans="1:12" ht="162.75" customHeight="1" x14ac:dyDescent="0.25">
      <c r="A55" s="9"/>
      <c r="B55" s="24"/>
      <c r="C55" s="9" t="s">
        <v>113</v>
      </c>
      <c r="D55" s="15" t="s">
        <v>81</v>
      </c>
      <c r="E55" s="15" t="s">
        <v>303</v>
      </c>
      <c r="F55" s="11"/>
      <c r="G55" s="31">
        <v>508.8</v>
      </c>
      <c r="H55" s="31">
        <v>275.5</v>
      </c>
      <c r="I55" s="31">
        <v>417.1</v>
      </c>
      <c r="J55" s="31">
        <v>446.5</v>
      </c>
      <c r="K55" s="31">
        <v>464.3</v>
      </c>
      <c r="L55" s="31">
        <v>482.9</v>
      </c>
    </row>
    <row r="56" spans="1:12" ht="151.5" customHeight="1" x14ac:dyDescent="0.25">
      <c r="A56" s="9"/>
      <c r="B56" s="24"/>
      <c r="C56" s="9" t="s">
        <v>124</v>
      </c>
      <c r="D56" s="15" t="s">
        <v>126</v>
      </c>
      <c r="E56" s="15" t="s">
        <v>316</v>
      </c>
      <c r="F56" s="11"/>
      <c r="G56" s="31">
        <v>22.6</v>
      </c>
      <c r="H56" s="34">
        <v>19.399999999999999</v>
      </c>
      <c r="I56" s="31">
        <v>21.7</v>
      </c>
      <c r="J56" s="31">
        <v>25.3</v>
      </c>
      <c r="K56" s="31">
        <v>26.3</v>
      </c>
      <c r="L56" s="31">
        <v>27.4</v>
      </c>
    </row>
    <row r="57" spans="1:12" ht="157.5" x14ac:dyDescent="0.25">
      <c r="A57" s="9"/>
      <c r="B57" s="24"/>
      <c r="C57" s="9" t="s">
        <v>112</v>
      </c>
      <c r="D57" s="15" t="s">
        <v>126</v>
      </c>
      <c r="E57" s="15" t="s">
        <v>303</v>
      </c>
      <c r="F57" s="11"/>
      <c r="G57" s="31">
        <v>2044.5</v>
      </c>
      <c r="H57" s="31">
        <v>1440.4</v>
      </c>
      <c r="I57" s="31">
        <v>1759</v>
      </c>
      <c r="J57" s="31">
        <v>2538.3000000000002</v>
      </c>
      <c r="K57" s="31">
        <v>2639.8</v>
      </c>
      <c r="L57" s="31">
        <v>2745.4</v>
      </c>
    </row>
    <row r="58" spans="1:12" ht="157.5" x14ac:dyDescent="0.25">
      <c r="A58" s="9"/>
      <c r="B58" s="24"/>
      <c r="C58" s="9" t="s">
        <v>111</v>
      </c>
      <c r="D58" s="15" t="s">
        <v>126</v>
      </c>
      <c r="E58" s="15" t="s">
        <v>96</v>
      </c>
      <c r="F58" s="11"/>
      <c r="G58" s="31">
        <v>65.400000000000006</v>
      </c>
      <c r="H58" s="31">
        <v>45.2</v>
      </c>
      <c r="I58" s="31">
        <v>59.4</v>
      </c>
      <c r="J58" s="31">
        <v>62.8</v>
      </c>
      <c r="K58" s="31">
        <v>65.400000000000006</v>
      </c>
      <c r="L58" s="31">
        <v>68</v>
      </c>
    </row>
    <row r="59" spans="1:12" ht="204.75" customHeight="1" x14ac:dyDescent="0.25">
      <c r="A59" s="9"/>
      <c r="B59" s="24"/>
      <c r="C59" s="9" t="s">
        <v>98</v>
      </c>
      <c r="D59" s="15" t="s">
        <v>190</v>
      </c>
      <c r="E59" s="15" t="s">
        <v>303</v>
      </c>
      <c r="F59" s="11"/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</row>
    <row r="60" spans="1:12" ht="163.5" customHeight="1" x14ac:dyDescent="0.25">
      <c r="A60" s="7"/>
      <c r="B60" s="3" t="s">
        <v>42</v>
      </c>
      <c r="C60" s="17" t="s">
        <v>43</v>
      </c>
      <c r="D60" s="3" t="s">
        <v>42</v>
      </c>
      <c r="E60" s="3" t="s">
        <v>304</v>
      </c>
      <c r="F60" s="8"/>
      <c r="G60" s="33">
        <f>G61+G62+G63</f>
        <v>386</v>
      </c>
      <c r="H60" s="33">
        <f t="shared" ref="H60:I60" si="17">H61+H62+H63</f>
        <v>548.40000000000009</v>
      </c>
      <c r="I60" s="33">
        <f t="shared" si="17"/>
        <v>549</v>
      </c>
      <c r="J60" s="33">
        <f>J61+J62+J63</f>
        <v>0</v>
      </c>
      <c r="K60" s="33">
        <f>K61+K62+K63</f>
        <v>0</v>
      </c>
      <c r="L60" s="33">
        <f>L61+L62+L63</f>
        <v>0</v>
      </c>
    </row>
    <row r="61" spans="1:12" ht="124.5" customHeight="1" x14ac:dyDescent="0.25">
      <c r="A61" s="9"/>
      <c r="B61" s="24"/>
      <c r="C61" s="9" t="s">
        <v>99</v>
      </c>
      <c r="D61" s="15" t="s">
        <v>191</v>
      </c>
      <c r="E61" s="15" t="s">
        <v>304</v>
      </c>
      <c r="F61" s="11"/>
      <c r="G61" s="31">
        <v>379.7</v>
      </c>
      <c r="H61" s="31">
        <v>545.20000000000005</v>
      </c>
      <c r="I61" s="31">
        <v>545.20000000000005</v>
      </c>
      <c r="J61" s="31">
        <v>0</v>
      </c>
      <c r="K61" s="31">
        <v>0</v>
      </c>
      <c r="L61" s="31">
        <v>0</v>
      </c>
    </row>
    <row r="62" spans="1:12" ht="129" customHeight="1" x14ac:dyDescent="0.25">
      <c r="A62" s="9"/>
      <c r="B62" s="24"/>
      <c r="C62" s="9" t="s">
        <v>100</v>
      </c>
      <c r="D62" s="15" t="s">
        <v>192</v>
      </c>
      <c r="E62" s="15" t="s">
        <v>304</v>
      </c>
      <c r="F62" s="11"/>
      <c r="G62" s="31">
        <v>1.3</v>
      </c>
      <c r="H62" s="31">
        <v>2.5</v>
      </c>
      <c r="I62" s="31">
        <v>2.5</v>
      </c>
      <c r="J62" s="31">
        <v>0</v>
      </c>
      <c r="K62" s="31">
        <v>0</v>
      </c>
      <c r="L62" s="31">
        <v>0</v>
      </c>
    </row>
    <row r="63" spans="1:12" ht="127.5" customHeight="1" x14ac:dyDescent="0.25">
      <c r="A63" s="9"/>
      <c r="B63" s="24"/>
      <c r="C63" s="9" t="s">
        <v>148</v>
      </c>
      <c r="D63" s="15" t="s">
        <v>193</v>
      </c>
      <c r="E63" s="15" t="s">
        <v>304</v>
      </c>
      <c r="F63" s="11"/>
      <c r="G63" s="31">
        <v>5</v>
      </c>
      <c r="H63" s="31">
        <v>0.7</v>
      </c>
      <c r="I63" s="31">
        <v>1.3</v>
      </c>
      <c r="J63" s="31">
        <v>0</v>
      </c>
      <c r="K63" s="31">
        <v>0</v>
      </c>
      <c r="L63" s="31">
        <v>0</v>
      </c>
    </row>
    <row r="64" spans="1:12" ht="94.5" x14ac:dyDescent="0.25">
      <c r="A64" s="7"/>
      <c r="B64" s="3" t="s">
        <v>87</v>
      </c>
      <c r="C64" s="17" t="s">
        <v>44</v>
      </c>
      <c r="D64" s="3" t="s">
        <v>87</v>
      </c>
      <c r="E64" s="5"/>
      <c r="F64" s="8"/>
      <c r="G64" s="33">
        <f t="shared" ref="G64:I64" si="18">G65+G66</f>
        <v>2313.3000000000002</v>
      </c>
      <c r="H64" s="33">
        <f t="shared" si="18"/>
        <v>2145.3000000000002</v>
      </c>
      <c r="I64" s="33">
        <f t="shared" si="18"/>
        <v>2525</v>
      </c>
      <c r="J64" s="33">
        <f>J65+J66</f>
        <v>2143.6999999999998</v>
      </c>
      <c r="K64" s="33">
        <f>K65+K66</f>
        <v>2229.4</v>
      </c>
      <c r="L64" s="33">
        <f>L65+L66</f>
        <v>2318.6</v>
      </c>
    </row>
    <row r="65" spans="1:12" ht="126" customHeight="1" x14ac:dyDescent="0.25">
      <c r="A65" s="9"/>
      <c r="B65" s="15" t="s">
        <v>45</v>
      </c>
      <c r="C65" s="9" t="s">
        <v>194</v>
      </c>
      <c r="D65" s="15" t="s">
        <v>195</v>
      </c>
      <c r="E65" s="15" t="s">
        <v>315</v>
      </c>
      <c r="F65" s="11"/>
      <c r="G65" s="31">
        <v>1510.1</v>
      </c>
      <c r="H65" s="31">
        <v>1206.4000000000001</v>
      </c>
      <c r="I65" s="31">
        <v>1510.1</v>
      </c>
      <c r="J65" s="31">
        <v>1677.7</v>
      </c>
      <c r="K65" s="31">
        <v>1744.8</v>
      </c>
      <c r="L65" s="31">
        <v>1814.6</v>
      </c>
    </row>
    <row r="66" spans="1:12" ht="110.25" customHeight="1" x14ac:dyDescent="0.25">
      <c r="A66" s="9"/>
      <c r="B66" s="15" t="s">
        <v>93</v>
      </c>
      <c r="C66" s="9" t="s">
        <v>92</v>
      </c>
      <c r="D66" s="15" t="s">
        <v>93</v>
      </c>
      <c r="F66" s="11"/>
      <c r="G66" s="31">
        <f>G67+G68+G69+G70+G71</f>
        <v>803.2</v>
      </c>
      <c r="H66" s="31">
        <f t="shared" ref="H66:L66" si="19">H67+H68+H69+H70+H71</f>
        <v>938.9</v>
      </c>
      <c r="I66" s="31">
        <f t="shared" si="19"/>
        <v>1014.9000000000001</v>
      </c>
      <c r="J66" s="31">
        <f t="shared" si="19"/>
        <v>466</v>
      </c>
      <c r="K66" s="31">
        <f t="shared" si="19"/>
        <v>484.6</v>
      </c>
      <c r="L66" s="31">
        <f t="shared" si="19"/>
        <v>504</v>
      </c>
    </row>
    <row r="67" spans="1:12" ht="123.75" customHeight="1" x14ac:dyDescent="0.25">
      <c r="A67" s="9"/>
      <c r="B67" s="15"/>
      <c r="C67" s="9" t="s">
        <v>272</v>
      </c>
      <c r="D67" s="15" t="s">
        <v>117</v>
      </c>
      <c r="E67" s="15" t="s">
        <v>306</v>
      </c>
      <c r="F67" s="11"/>
      <c r="G67" s="31">
        <v>0</v>
      </c>
      <c r="H67" s="31">
        <v>1.1000000000000001</v>
      </c>
      <c r="I67" s="31">
        <v>1.1000000000000001</v>
      </c>
      <c r="J67" s="31">
        <v>0</v>
      </c>
      <c r="K67" s="31">
        <v>0</v>
      </c>
      <c r="L67" s="31">
        <v>0</v>
      </c>
    </row>
    <row r="68" spans="1:12" ht="129.75" customHeight="1" x14ac:dyDescent="0.25">
      <c r="A68" s="9"/>
      <c r="B68" s="24"/>
      <c r="C68" s="9" t="s">
        <v>91</v>
      </c>
      <c r="D68" s="15" t="s">
        <v>117</v>
      </c>
      <c r="E68" s="15" t="s">
        <v>305</v>
      </c>
      <c r="F68" s="11"/>
      <c r="G68" s="31">
        <v>310.39999999999998</v>
      </c>
      <c r="H68" s="31">
        <v>359.7</v>
      </c>
      <c r="I68" s="31">
        <v>367</v>
      </c>
      <c r="J68" s="31">
        <v>45</v>
      </c>
      <c r="K68" s="31">
        <v>46.8</v>
      </c>
      <c r="L68" s="31">
        <v>48.7</v>
      </c>
    </row>
    <row r="69" spans="1:12" ht="141" customHeight="1" x14ac:dyDescent="0.25">
      <c r="A69" s="9"/>
      <c r="B69" s="24"/>
      <c r="C69" s="9" t="s">
        <v>116</v>
      </c>
      <c r="D69" s="15" t="s">
        <v>117</v>
      </c>
      <c r="E69" s="15" t="s">
        <v>307</v>
      </c>
      <c r="F69" s="11"/>
      <c r="G69" s="31">
        <v>231.3</v>
      </c>
      <c r="H69" s="31">
        <v>231.3</v>
      </c>
      <c r="I69" s="31">
        <v>231.3</v>
      </c>
      <c r="J69" s="31">
        <v>0</v>
      </c>
      <c r="K69" s="31">
        <v>0</v>
      </c>
      <c r="L69" s="31">
        <v>0</v>
      </c>
    </row>
    <row r="70" spans="1:12" ht="157.5" x14ac:dyDescent="0.25">
      <c r="A70" s="9"/>
      <c r="B70" s="24"/>
      <c r="C70" s="9" t="s">
        <v>90</v>
      </c>
      <c r="D70" s="15" t="s">
        <v>117</v>
      </c>
      <c r="E70" s="15" t="s">
        <v>303</v>
      </c>
      <c r="F70" s="11"/>
      <c r="G70" s="31">
        <v>79.099999999999994</v>
      </c>
      <c r="H70" s="31">
        <v>82.9</v>
      </c>
      <c r="I70" s="31">
        <v>98.5</v>
      </c>
      <c r="J70" s="31">
        <v>130</v>
      </c>
      <c r="K70" s="31">
        <v>135.19999999999999</v>
      </c>
      <c r="L70" s="31">
        <v>140.6</v>
      </c>
    </row>
    <row r="71" spans="1:12" ht="63" x14ac:dyDescent="0.25">
      <c r="A71" s="9"/>
      <c r="B71" s="24"/>
      <c r="C71" s="9" t="s">
        <v>121</v>
      </c>
      <c r="D71" s="15" t="s">
        <v>117</v>
      </c>
      <c r="E71" s="15" t="s">
        <v>96</v>
      </c>
      <c r="F71" s="11"/>
      <c r="G71" s="31">
        <v>182.4</v>
      </c>
      <c r="H71" s="31">
        <v>263.89999999999998</v>
      </c>
      <c r="I71" s="31">
        <v>317</v>
      </c>
      <c r="J71" s="31">
        <v>291</v>
      </c>
      <c r="K71" s="31">
        <v>302.60000000000002</v>
      </c>
      <c r="L71" s="31">
        <v>314.7</v>
      </c>
    </row>
    <row r="72" spans="1:12" ht="94.5" x14ac:dyDescent="0.25">
      <c r="A72" s="7"/>
      <c r="B72" s="3" t="s">
        <v>46</v>
      </c>
      <c r="C72" s="17" t="s">
        <v>47</v>
      </c>
      <c r="D72" s="3" t="s">
        <v>46</v>
      </c>
      <c r="E72" s="5"/>
      <c r="F72" s="8"/>
      <c r="G72" s="33">
        <f>G73+G74+G75</f>
        <v>2800</v>
      </c>
      <c r="H72" s="33">
        <f t="shared" ref="H72:L72" si="20">H73+H74+H75</f>
        <v>670.1</v>
      </c>
      <c r="I72" s="33">
        <f t="shared" si="20"/>
        <v>3603</v>
      </c>
      <c r="J72" s="33">
        <f t="shared" si="20"/>
        <v>1150</v>
      </c>
      <c r="K72" s="33">
        <f t="shared" si="20"/>
        <v>1035</v>
      </c>
      <c r="L72" s="33">
        <f t="shared" si="20"/>
        <v>931.5</v>
      </c>
    </row>
    <row r="73" spans="1:12" ht="157.5" customHeight="1" x14ac:dyDescent="0.25">
      <c r="A73" s="9"/>
      <c r="B73" s="24"/>
      <c r="C73" s="9" t="s">
        <v>149</v>
      </c>
      <c r="D73" s="15" t="s">
        <v>150</v>
      </c>
      <c r="E73" s="15" t="s">
        <v>303</v>
      </c>
      <c r="F73" s="11"/>
      <c r="G73" s="31">
        <v>1000</v>
      </c>
      <c r="H73" s="31">
        <v>0</v>
      </c>
      <c r="I73" s="31">
        <v>2800</v>
      </c>
      <c r="J73" s="31">
        <v>250</v>
      </c>
      <c r="K73" s="31">
        <v>225</v>
      </c>
      <c r="L73" s="31">
        <v>202.5</v>
      </c>
    </row>
    <row r="74" spans="1:12" ht="157.5" x14ac:dyDescent="0.25">
      <c r="A74" s="9"/>
      <c r="B74" s="24"/>
      <c r="C74" s="9" t="s">
        <v>115</v>
      </c>
      <c r="D74" s="15" t="s">
        <v>141</v>
      </c>
      <c r="E74" s="15" t="s">
        <v>303</v>
      </c>
      <c r="F74" s="11"/>
      <c r="G74" s="31">
        <v>1350</v>
      </c>
      <c r="H74" s="31">
        <v>670.1</v>
      </c>
      <c r="I74" s="31">
        <v>803</v>
      </c>
      <c r="J74" s="31">
        <v>900</v>
      </c>
      <c r="K74" s="31">
        <v>810</v>
      </c>
      <c r="L74" s="31">
        <v>729</v>
      </c>
    </row>
    <row r="75" spans="1:12" ht="157.5" x14ac:dyDescent="0.25">
      <c r="A75" s="9"/>
      <c r="B75" s="24"/>
      <c r="C75" s="9" t="s">
        <v>140</v>
      </c>
      <c r="D75" s="15" t="s">
        <v>142</v>
      </c>
      <c r="E75" s="15" t="s">
        <v>303</v>
      </c>
      <c r="F75" s="11"/>
      <c r="G75" s="31">
        <v>450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</row>
    <row r="76" spans="1:12" ht="63" x14ac:dyDescent="0.25">
      <c r="A76" s="7"/>
      <c r="B76" s="3" t="s">
        <v>49</v>
      </c>
      <c r="C76" s="17" t="s">
        <v>48</v>
      </c>
      <c r="D76" s="3" t="s">
        <v>49</v>
      </c>
      <c r="E76" s="5"/>
      <c r="F76" s="8"/>
      <c r="G76" s="33">
        <f t="shared" ref="G76:L76" si="21">G77+G94+G95+G96+G97+G98+G99</f>
        <v>788.40000000000009</v>
      </c>
      <c r="H76" s="33">
        <f t="shared" si="21"/>
        <v>1966.6999999999998</v>
      </c>
      <c r="I76" s="33">
        <f t="shared" si="21"/>
        <v>2089.6</v>
      </c>
      <c r="J76" s="33">
        <f t="shared" si="21"/>
        <v>1503.8000000000002</v>
      </c>
      <c r="K76" s="33">
        <f t="shared" si="21"/>
        <v>1564</v>
      </c>
      <c r="L76" s="33">
        <f t="shared" si="21"/>
        <v>1626.6</v>
      </c>
    </row>
    <row r="77" spans="1:12" ht="63" x14ac:dyDescent="0.25">
      <c r="A77" s="7"/>
      <c r="B77" s="10"/>
      <c r="C77" s="9" t="s">
        <v>129</v>
      </c>
      <c r="D77" s="15" t="s">
        <v>130</v>
      </c>
      <c r="E77" s="10"/>
      <c r="F77" s="12"/>
      <c r="G77" s="31">
        <f>G78+G79+G80+G81+G82+G83+G84+G85+G86+G87+G88+G89+G90+G91+G92+G93</f>
        <v>536.70000000000005</v>
      </c>
      <c r="H77" s="31">
        <f t="shared" ref="H77:L77" si="22">H78+H79+H80+H81+H82+H83+H84+H85+H86+H87+H88+H89+H90+H91+H92+H93</f>
        <v>661</v>
      </c>
      <c r="I77" s="31">
        <f>I78+I79+I80+I81+I82+I83+I84+I85+I86+I87+I88+I89+I90+I91+I92+I93</f>
        <v>768.6</v>
      </c>
      <c r="J77" s="31">
        <f t="shared" si="22"/>
        <v>881.80000000000007</v>
      </c>
      <c r="K77" s="31">
        <f t="shared" si="22"/>
        <v>917</v>
      </c>
      <c r="L77" s="31">
        <f t="shared" si="22"/>
        <v>953.80000000000007</v>
      </c>
    </row>
    <row r="78" spans="1:12" s="2" customFormat="1" ht="155.25" customHeight="1" x14ac:dyDescent="0.25">
      <c r="A78" s="28"/>
      <c r="B78" s="24"/>
      <c r="C78" s="9" t="s">
        <v>151</v>
      </c>
      <c r="D78" s="15" t="s">
        <v>198</v>
      </c>
      <c r="E78" s="15" t="s">
        <v>308</v>
      </c>
      <c r="F78" s="12"/>
      <c r="G78" s="31">
        <v>5.2</v>
      </c>
      <c r="H78" s="31">
        <v>2.5</v>
      </c>
      <c r="I78" s="31">
        <v>2.5</v>
      </c>
      <c r="J78" s="31">
        <v>2.6</v>
      </c>
      <c r="K78" s="31">
        <v>2.7</v>
      </c>
      <c r="L78" s="31">
        <v>2.8</v>
      </c>
    </row>
    <row r="79" spans="1:12" s="2" customFormat="1" ht="219.75" customHeight="1" x14ac:dyDescent="0.25">
      <c r="A79" s="28"/>
      <c r="B79" s="24"/>
      <c r="C79" s="9" t="s">
        <v>196</v>
      </c>
      <c r="D79" s="15" t="s">
        <v>197</v>
      </c>
      <c r="E79" s="15" t="s">
        <v>167</v>
      </c>
      <c r="F79" s="12"/>
      <c r="G79" s="31">
        <v>3.7</v>
      </c>
      <c r="H79" s="31">
        <v>1.9</v>
      </c>
      <c r="I79" s="31">
        <v>2.1</v>
      </c>
      <c r="J79" s="31">
        <v>2.2999999999999998</v>
      </c>
      <c r="K79" s="31">
        <v>2.4</v>
      </c>
      <c r="L79" s="31">
        <v>2.5</v>
      </c>
    </row>
    <row r="80" spans="1:12" ht="157.5" x14ac:dyDescent="0.25">
      <c r="A80" s="28"/>
      <c r="B80" s="24"/>
      <c r="C80" s="9" t="s">
        <v>152</v>
      </c>
      <c r="D80" s="15" t="s">
        <v>50</v>
      </c>
      <c r="E80" s="15" t="s">
        <v>308</v>
      </c>
      <c r="F80" s="12"/>
      <c r="G80" s="31">
        <v>108.3</v>
      </c>
      <c r="H80" s="31">
        <v>69.099999999999994</v>
      </c>
      <c r="I80" s="31">
        <v>91.2</v>
      </c>
      <c r="J80" s="31">
        <v>106.1</v>
      </c>
      <c r="K80" s="31">
        <v>110.4</v>
      </c>
      <c r="L80" s="31">
        <v>114.7</v>
      </c>
    </row>
    <row r="81" spans="1:12" ht="157.5" x14ac:dyDescent="0.25">
      <c r="A81" s="28"/>
      <c r="B81" s="24"/>
      <c r="C81" s="9" t="s">
        <v>153</v>
      </c>
      <c r="D81" s="15" t="s">
        <v>50</v>
      </c>
      <c r="E81" s="15" t="s">
        <v>167</v>
      </c>
      <c r="F81" s="12"/>
      <c r="G81" s="31">
        <v>11.3</v>
      </c>
      <c r="H81" s="31">
        <v>13</v>
      </c>
      <c r="I81" s="31">
        <v>9.9</v>
      </c>
      <c r="J81" s="31">
        <v>10.8</v>
      </c>
      <c r="K81" s="31">
        <v>11.2</v>
      </c>
      <c r="L81" s="31">
        <v>11.7</v>
      </c>
    </row>
    <row r="82" spans="1:12" ht="125.25" customHeight="1" x14ac:dyDescent="0.25">
      <c r="A82" s="21"/>
      <c r="B82" s="24"/>
      <c r="C82" s="9" t="s">
        <v>154</v>
      </c>
      <c r="D82" s="15" t="s">
        <v>199</v>
      </c>
      <c r="E82" s="15" t="s">
        <v>308</v>
      </c>
      <c r="F82" s="12"/>
      <c r="G82" s="31">
        <v>2.2000000000000002</v>
      </c>
      <c r="H82" s="31">
        <v>132.1</v>
      </c>
      <c r="I82" s="31">
        <v>133.19999999999999</v>
      </c>
      <c r="J82" s="31">
        <v>140.30000000000001</v>
      </c>
      <c r="K82" s="31">
        <v>145.9</v>
      </c>
      <c r="L82" s="31">
        <v>151.9</v>
      </c>
    </row>
    <row r="83" spans="1:12" ht="97.5" customHeight="1" x14ac:dyDescent="0.25">
      <c r="A83" s="21"/>
      <c r="B83" s="24"/>
      <c r="C83" s="9" t="s">
        <v>280</v>
      </c>
      <c r="D83" s="15" t="s">
        <v>199</v>
      </c>
      <c r="E83" s="15" t="s">
        <v>167</v>
      </c>
      <c r="F83" s="12"/>
      <c r="G83" s="31">
        <v>0</v>
      </c>
      <c r="H83" s="31">
        <v>0.2</v>
      </c>
      <c r="I83" s="31">
        <v>0.2</v>
      </c>
      <c r="J83" s="31">
        <v>0.2</v>
      </c>
      <c r="K83" s="31">
        <v>0.2</v>
      </c>
      <c r="L83" s="31">
        <v>0.2</v>
      </c>
    </row>
    <row r="84" spans="1:12" ht="123" customHeight="1" x14ac:dyDescent="0.25">
      <c r="A84" s="21"/>
      <c r="B84" s="24"/>
      <c r="C84" s="9" t="s">
        <v>155</v>
      </c>
      <c r="D84" s="15" t="s">
        <v>200</v>
      </c>
      <c r="E84" s="15" t="s">
        <v>308</v>
      </c>
      <c r="F84" s="12"/>
      <c r="G84" s="31">
        <v>0</v>
      </c>
      <c r="H84" s="31">
        <v>2</v>
      </c>
      <c r="I84" s="31">
        <v>2</v>
      </c>
      <c r="J84" s="31">
        <v>2.1</v>
      </c>
      <c r="K84" s="31">
        <v>2.2000000000000002</v>
      </c>
      <c r="L84" s="31">
        <v>2.2999999999999998</v>
      </c>
    </row>
    <row r="85" spans="1:12" ht="123" customHeight="1" x14ac:dyDescent="0.25">
      <c r="A85" s="21"/>
      <c r="B85" s="24"/>
      <c r="C85" s="9" t="s">
        <v>156</v>
      </c>
      <c r="D85" s="15" t="s">
        <v>118</v>
      </c>
      <c r="E85" s="15" t="s">
        <v>308</v>
      </c>
      <c r="F85" s="12"/>
      <c r="G85" s="31">
        <v>0</v>
      </c>
      <c r="H85" s="31">
        <v>50</v>
      </c>
      <c r="I85" s="31">
        <v>50</v>
      </c>
      <c r="J85" s="31">
        <v>52.7</v>
      </c>
      <c r="K85" s="31">
        <v>54.8</v>
      </c>
      <c r="L85" s="31">
        <v>57</v>
      </c>
    </row>
    <row r="86" spans="1:12" ht="125.25" customHeight="1" x14ac:dyDescent="0.25">
      <c r="A86" s="21"/>
      <c r="B86" s="24"/>
      <c r="C86" s="9" t="s">
        <v>157</v>
      </c>
      <c r="D86" s="15" t="s">
        <v>55</v>
      </c>
      <c r="E86" s="15" t="s">
        <v>308</v>
      </c>
      <c r="F86" s="11"/>
      <c r="G86" s="31">
        <v>0</v>
      </c>
      <c r="H86" s="31">
        <v>1.5</v>
      </c>
      <c r="I86" s="31">
        <v>1.5</v>
      </c>
      <c r="J86" s="31">
        <v>1.6</v>
      </c>
      <c r="K86" s="31">
        <v>1.6</v>
      </c>
      <c r="L86" s="31">
        <v>1.7</v>
      </c>
    </row>
    <row r="87" spans="1:12" ht="124.5" customHeight="1" x14ac:dyDescent="0.25">
      <c r="A87" s="28"/>
      <c r="B87" s="24"/>
      <c r="C87" s="9" t="s">
        <v>158</v>
      </c>
      <c r="D87" s="15" t="s">
        <v>51</v>
      </c>
      <c r="E87" s="15" t="s">
        <v>308</v>
      </c>
      <c r="F87" s="12"/>
      <c r="G87" s="31">
        <v>99.5</v>
      </c>
      <c r="H87" s="31">
        <v>19.399999999999999</v>
      </c>
      <c r="I87" s="34">
        <v>25.9</v>
      </c>
      <c r="J87" s="31">
        <v>28</v>
      </c>
      <c r="K87" s="31">
        <v>29.2</v>
      </c>
      <c r="L87" s="31">
        <v>30.3</v>
      </c>
    </row>
    <row r="88" spans="1:12" ht="158.25" customHeight="1" x14ac:dyDescent="0.25">
      <c r="A88" s="28"/>
      <c r="B88" s="24"/>
      <c r="C88" s="9" t="s">
        <v>159</v>
      </c>
      <c r="D88" s="15" t="s">
        <v>201</v>
      </c>
      <c r="E88" s="15" t="s">
        <v>308</v>
      </c>
      <c r="F88" s="12"/>
      <c r="G88" s="31">
        <v>2.5</v>
      </c>
      <c r="H88" s="31">
        <v>0.8</v>
      </c>
      <c r="I88" s="31">
        <v>0.8</v>
      </c>
      <c r="J88" s="31">
        <v>0</v>
      </c>
      <c r="K88" s="31">
        <v>0</v>
      </c>
      <c r="L88" s="31">
        <v>0</v>
      </c>
    </row>
    <row r="89" spans="1:12" ht="117.75" customHeight="1" x14ac:dyDescent="0.25">
      <c r="A89" s="28"/>
      <c r="B89" s="24"/>
      <c r="C89" s="9" t="s">
        <v>160</v>
      </c>
      <c r="D89" s="15" t="s">
        <v>56</v>
      </c>
      <c r="E89" s="15" t="s">
        <v>308</v>
      </c>
      <c r="F89" s="12"/>
      <c r="G89" s="31">
        <v>5</v>
      </c>
      <c r="H89" s="31">
        <v>5</v>
      </c>
      <c r="I89" s="31">
        <v>6.6</v>
      </c>
      <c r="J89" s="31">
        <v>7</v>
      </c>
      <c r="K89" s="31">
        <v>7.2</v>
      </c>
      <c r="L89" s="31">
        <v>7.5</v>
      </c>
    </row>
    <row r="90" spans="1:12" ht="127.5" customHeight="1" x14ac:dyDescent="0.25">
      <c r="A90" s="28"/>
      <c r="B90" s="24"/>
      <c r="C90" s="9" t="s">
        <v>161</v>
      </c>
      <c r="D90" s="15" t="s">
        <v>52</v>
      </c>
      <c r="E90" s="15" t="s">
        <v>308</v>
      </c>
      <c r="F90" s="11"/>
      <c r="G90" s="31">
        <v>106.4</v>
      </c>
      <c r="H90" s="31">
        <v>49.5</v>
      </c>
      <c r="I90" s="31">
        <v>51.9</v>
      </c>
      <c r="J90" s="31">
        <v>116.3</v>
      </c>
      <c r="K90" s="31">
        <v>120.9</v>
      </c>
      <c r="L90" s="31">
        <v>125.8</v>
      </c>
    </row>
    <row r="91" spans="1:12" ht="95.25" customHeight="1" x14ac:dyDescent="0.25">
      <c r="A91" s="28"/>
      <c r="B91" s="24"/>
      <c r="C91" s="9" t="s">
        <v>281</v>
      </c>
      <c r="D91" s="15" t="s">
        <v>52</v>
      </c>
      <c r="E91" s="15" t="s">
        <v>167</v>
      </c>
      <c r="F91" s="11"/>
      <c r="G91" s="31">
        <v>0</v>
      </c>
      <c r="H91" s="31">
        <v>1.5</v>
      </c>
      <c r="I91" s="31">
        <v>1.5</v>
      </c>
      <c r="J91" s="31">
        <v>1.6</v>
      </c>
      <c r="K91" s="31">
        <v>1.7</v>
      </c>
      <c r="L91" s="31">
        <v>1.8</v>
      </c>
    </row>
    <row r="92" spans="1:12" ht="129" customHeight="1" x14ac:dyDescent="0.25">
      <c r="A92" s="21"/>
      <c r="B92" s="24"/>
      <c r="C92" s="9" t="s">
        <v>162</v>
      </c>
      <c r="D92" s="15" t="s">
        <v>53</v>
      </c>
      <c r="E92" s="15" t="s">
        <v>308</v>
      </c>
      <c r="F92" s="12"/>
      <c r="G92" s="31">
        <v>192.6</v>
      </c>
      <c r="H92" s="31">
        <v>312.3</v>
      </c>
      <c r="I92" s="31">
        <v>389.1</v>
      </c>
      <c r="J92" s="31">
        <v>410.2</v>
      </c>
      <c r="K92" s="31">
        <v>426.6</v>
      </c>
      <c r="L92" s="31">
        <v>443.6</v>
      </c>
    </row>
    <row r="93" spans="1:12" ht="109.5" customHeight="1" x14ac:dyDescent="0.25">
      <c r="A93" s="21"/>
      <c r="B93" s="24"/>
      <c r="C93" s="9" t="s">
        <v>163</v>
      </c>
      <c r="D93" s="15" t="s">
        <v>53</v>
      </c>
      <c r="E93" s="15" t="s">
        <v>167</v>
      </c>
      <c r="F93" s="12"/>
      <c r="G93" s="31">
        <v>0</v>
      </c>
      <c r="H93" s="31">
        <v>0.2</v>
      </c>
      <c r="I93" s="31">
        <v>0.2</v>
      </c>
      <c r="J93" s="31">
        <v>0</v>
      </c>
      <c r="K93" s="31">
        <v>0</v>
      </c>
      <c r="L93" s="31">
        <v>0</v>
      </c>
    </row>
    <row r="94" spans="1:12" ht="94.5" x14ac:dyDescent="0.25">
      <c r="A94" s="21"/>
      <c r="B94" s="24"/>
      <c r="C94" s="9" t="s">
        <v>168</v>
      </c>
      <c r="D94" s="15" t="s">
        <v>119</v>
      </c>
      <c r="E94" s="15" t="s">
        <v>309</v>
      </c>
      <c r="F94" s="11"/>
      <c r="G94" s="31">
        <v>3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</row>
    <row r="95" spans="1:12" ht="188.25" customHeight="1" x14ac:dyDescent="0.25">
      <c r="A95" s="21"/>
      <c r="B95" s="24"/>
      <c r="C95" s="9" t="s">
        <v>203</v>
      </c>
      <c r="D95" s="15" t="s">
        <v>202</v>
      </c>
      <c r="E95" s="15" t="s">
        <v>310</v>
      </c>
      <c r="F95" s="12"/>
      <c r="G95" s="31">
        <v>100</v>
      </c>
      <c r="H95" s="31">
        <v>141.9</v>
      </c>
      <c r="I95" s="31">
        <v>141.9</v>
      </c>
      <c r="J95" s="31">
        <v>100</v>
      </c>
      <c r="K95" s="31">
        <v>104</v>
      </c>
      <c r="L95" s="31">
        <v>108.2</v>
      </c>
    </row>
    <row r="96" spans="1:12" ht="189" x14ac:dyDescent="0.25">
      <c r="A96" s="21"/>
      <c r="B96" s="24"/>
      <c r="C96" s="9" t="s">
        <v>164</v>
      </c>
      <c r="D96" s="15" t="s">
        <v>54</v>
      </c>
      <c r="E96" s="15" t="s">
        <v>303</v>
      </c>
      <c r="F96" s="12"/>
      <c r="G96" s="31">
        <v>98.7</v>
      </c>
      <c r="H96" s="31">
        <v>684.7</v>
      </c>
      <c r="I96" s="31">
        <v>700</v>
      </c>
      <c r="J96" s="31">
        <v>522</v>
      </c>
      <c r="K96" s="31">
        <v>543</v>
      </c>
      <c r="L96" s="31">
        <v>564.6</v>
      </c>
    </row>
    <row r="97" spans="1:12" ht="189.75" customHeight="1" x14ac:dyDescent="0.25">
      <c r="A97" s="21"/>
      <c r="B97" s="24"/>
      <c r="C97" s="9" t="s">
        <v>165</v>
      </c>
      <c r="D97" s="15" t="s">
        <v>54</v>
      </c>
      <c r="E97" s="15" t="s">
        <v>309</v>
      </c>
      <c r="F97" s="12"/>
      <c r="G97" s="31">
        <v>50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ht="92.25" hidden="1" customHeight="1" x14ac:dyDescent="0.25">
      <c r="A98" s="21"/>
      <c r="B98" s="24"/>
      <c r="C98" s="9" t="s">
        <v>270</v>
      </c>
      <c r="D98" s="15" t="s">
        <v>271</v>
      </c>
      <c r="E98" s="15" t="s">
        <v>309</v>
      </c>
      <c r="F98" s="12"/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</row>
    <row r="99" spans="1:12" ht="174.75" customHeight="1" x14ac:dyDescent="0.25">
      <c r="A99" s="21"/>
      <c r="B99" s="24"/>
      <c r="C99" s="9" t="s">
        <v>269</v>
      </c>
      <c r="D99" s="15" t="s">
        <v>204</v>
      </c>
      <c r="E99" s="15" t="s">
        <v>96</v>
      </c>
      <c r="F99" s="12"/>
      <c r="G99" s="31">
        <v>0</v>
      </c>
      <c r="H99" s="31">
        <v>479.1</v>
      </c>
      <c r="I99" s="31">
        <v>479.1</v>
      </c>
      <c r="J99" s="31">
        <v>0</v>
      </c>
      <c r="K99" s="31">
        <v>0</v>
      </c>
      <c r="L99" s="31">
        <v>0</v>
      </c>
    </row>
    <row r="100" spans="1:12" ht="47.25" x14ac:dyDescent="0.25">
      <c r="A100" s="7"/>
      <c r="B100" s="3" t="s">
        <v>58</v>
      </c>
      <c r="C100" s="17" t="s">
        <v>57</v>
      </c>
      <c r="D100" s="3" t="s">
        <v>58</v>
      </c>
      <c r="E100" s="5"/>
      <c r="F100" s="8"/>
      <c r="G100" s="33">
        <f>G102+G101</f>
        <v>1247.0999999999999</v>
      </c>
      <c r="H100" s="33">
        <f t="shared" ref="H100:L100" si="23">H102+H101</f>
        <v>962</v>
      </c>
      <c r="I100" s="33">
        <f t="shared" si="23"/>
        <v>1204.3</v>
      </c>
      <c r="J100" s="33">
        <f t="shared" si="23"/>
        <v>0</v>
      </c>
      <c r="K100" s="33">
        <f t="shared" si="23"/>
        <v>0</v>
      </c>
      <c r="L100" s="33">
        <f t="shared" si="23"/>
        <v>0</v>
      </c>
    </row>
    <row r="101" spans="1:12" ht="114" customHeight="1" x14ac:dyDescent="0.25">
      <c r="A101" s="7"/>
      <c r="B101" s="3"/>
      <c r="C101" s="9" t="s">
        <v>292</v>
      </c>
      <c r="D101" s="15" t="s">
        <v>293</v>
      </c>
      <c r="E101" s="15" t="s">
        <v>294</v>
      </c>
      <c r="F101" s="8"/>
      <c r="G101" s="31">
        <v>0</v>
      </c>
      <c r="H101" s="31">
        <v>0.2</v>
      </c>
      <c r="I101" s="31">
        <v>0.2</v>
      </c>
      <c r="J101" s="31">
        <v>0</v>
      </c>
      <c r="K101" s="31">
        <v>0</v>
      </c>
      <c r="L101" s="31">
        <v>0</v>
      </c>
    </row>
    <row r="102" spans="1:12" ht="126" x14ac:dyDescent="0.25">
      <c r="A102" s="9"/>
      <c r="B102" s="24"/>
      <c r="C102" s="9" t="s">
        <v>274</v>
      </c>
      <c r="D102" s="15" t="s">
        <v>205</v>
      </c>
      <c r="E102" s="15" t="s">
        <v>302</v>
      </c>
      <c r="F102" s="11"/>
      <c r="G102" s="31">
        <v>1247.0999999999999</v>
      </c>
      <c r="H102" s="31">
        <v>961.8</v>
      </c>
      <c r="I102" s="31">
        <v>1204.0999999999999</v>
      </c>
      <c r="J102" s="31">
        <v>0</v>
      </c>
      <c r="K102" s="31">
        <v>0</v>
      </c>
      <c r="L102" s="31">
        <v>0</v>
      </c>
    </row>
    <row r="103" spans="1:12" ht="31.5" x14ac:dyDescent="0.25">
      <c r="A103" s="17"/>
      <c r="B103" s="3" t="s">
        <v>59</v>
      </c>
      <c r="C103" s="17" t="s">
        <v>60</v>
      </c>
      <c r="D103" s="3" t="s">
        <v>59</v>
      </c>
      <c r="E103" s="5"/>
      <c r="F103" s="18"/>
      <c r="G103" s="33">
        <f>G105+G108+G127+G141+G149+G153+G155</f>
        <v>886523.29999999993</v>
      </c>
      <c r="H103" s="33">
        <f t="shared" ref="H103:L103" si="24">H105+H108+H127+H141+H149+H153+H155</f>
        <v>719807.00000000023</v>
      </c>
      <c r="I103" s="33">
        <f>I105+I108+I127+I141+I149+I153+I155</f>
        <v>874657.29999999993</v>
      </c>
      <c r="J103" s="33">
        <f t="shared" si="24"/>
        <v>675820</v>
      </c>
      <c r="K103" s="33">
        <f t="shared" si="24"/>
        <v>663207.70000000007</v>
      </c>
      <c r="L103" s="33">
        <f t="shared" si="24"/>
        <v>687073.20000000007</v>
      </c>
    </row>
    <row r="104" spans="1:12" ht="126" x14ac:dyDescent="0.25">
      <c r="A104" s="17"/>
      <c r="B104" s="3" t="s">
        <v>62</v>
      </c>
      <c r="C104" s="17" t="s">
        <v>61</v>
      </c>
      <c r="D104" s="3" t="s">
        <v>62</v>
      </c>
      <c r="E104" s="5"/>
      <c r="F104" s="18"/>
      <c r="G104" s="33">
        <f t="shared" ref="G104:L104" si="25">G105+G108+G127+G141</f>
        <v>887599.39999999991</v>
      </c>
      <c r="H104" s="33">
        <f t="shared" si="25"/>
        <v>721136.30000000016</v>
      </c>
      <c r="I104" s="33">
        <f t="shared" ref="I104" si="26">I105+I108+I127+I141</f>
        <v>875733.39999999991</v>
      </c>
      <c r="J104" s="33">
        <f t="shared" si="25"/>
        <v>675820</v>
      </c>
      <c r="K104" s="33">
        <f t="shared" si="25"/>
        <v>663207.70000000007</v>
      </c>
      <c r="L104" s="33">
        <f t="shared" si="25"/>
        <v>687073.20000000007</v>
      </c>
    </row>
    <row r="105" spans="1:12" ht="94.5" x14ac:dyDescent="0.25">
      <c r="A105" s="17"/>
      <c r="B105" s="15" t="s">
        <v>64</v>
      </c>
      <c r="C105" s="17" t="s">
        <v>63</v>
      </c>
      <c r="D105" s="3" t="s">
        <v>64</v>
      </c>
      <c r="E105" s="3"/>
      <c r="F105" s="18"/>
      <c r="G105" s="33">
        <f t="shared" ref="G105:L105" si="27">G106+G107</f>
        <v>118660.5</v>
      </c>
      <c r="H105" s="33">
        <f t="shared" si="27"/>
        <v>97647.7</v>
      </c>
      <c r="I105" s="33">
        <f t="shared" ref="I105" si="28">I106+I107</f>
        <v>106794.5</v>
      </c>
      <c r="J105" s="33">
        <f>J106+J107</f>
        <v>125135.4</v>
      </c>
      <c r="K105" s="33">
        <f t="shared" si="27"/>
        <v>93090</v>
      </c>
      <c r="L105" s="33">
        <f t="shared" si="27"/>
        <v>97800.2</v>
      </c>
    </row>
    <row r="106" spans="1:12" ht="126" x14ac:dyDescent="0.25">
      <c r="A106" s="9"/>
      <c r="B106" s="9"/>
      <c r="C106" s="9" t="s">
        <v>101</v>
      </c>
      <c r="D106" s="15" t="s">
        <v>219</v>
      </c>
      <c r="E106" s="15" t="s">
        <v>311</v>
      </c>
      <c r="F106" s="11"/>
      <c r="G106" s="31">
        <v>118660.5</v>
      </c>
      <c r="H106" s="31">
        <v>97647.7</v>
      </c>
      <c r="I106" s="31">
        <v>106794.5</v>
      </c>
      <c r="J106" s="31">
        <v>125135.4</v>
      </c>
      <c r="K106" s="31">
        <v>93090</v>
      </c>
      <c r="L106" s="31">
        <v>97800.2</v>
      </c>
    </row>
    <row r="107" spans="1:12" ht="0.75" customHeight="1" x14ac:dyDescent="0.25">
      <c r="A107" s="9"/>
      <c r="B107" s="9"/>
      <c r="C107" s="9" t="s">
        <v>102</v>
      </c>
      <c r="D107" s="15" t="s">
        <v>220</v>
      </c>
      <c r="E107" s="15" t="s">
        <v>311</v>
      </c>
      <c r="F107" s="11"/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ht="126" x14ac:dyDescent="0.25">
      <c r="A108" s="17"/>
      <c r="B108" s="15" t="s">
        <v>66</v>
      </c>
      <c r="C108" s="17" t="s">
        <v>65</v>
      </c>
      <c r="D108" s="3" t="s">
        <v>66</v>
      </c>
      <c r="E108" s="5"/>
      <c r="F108" s="18"/>
      <c r="G108" s="33">
        <f>G109+G110+G111+G112+G113+G114+G115+G116+G117+G118+G119+G121+G120</f>
        <v>154436.09999999998</v>
      </c>
      <c r="H108" s="33">
        <f t="shared" ref="H108:L108" si="29">H109+H110+H111+H112+H113+H114+H115+H116+H117+H118+H119+H121+H120</f>
        <v>84590.200000000012</v>
      </c>
      <c r="I108" s="33">
        <f>I109+I110+I111+I112+I113+I114+I115+I116+I117+I118+I119+I121+I120</f>
        <v>154436.09999999998</v>
      </c>
      <c r="J108" s="33">
        <f t="shared" si="29"/>
        <v>42271.199999999997</v>
      </c>
      <c r="K108" s="33">
        <f t="shared" si="29"/>
        <v>64353.599999999999</v>
      </c>
      <c r="L108" s="33">
        <f t="shared" si="29"/>
        <v>64615.3</v>
      </c>
    </row>
    <row r="109" spans="1:12" ht="189" x14ac:dyDescent="0.25">
      <c r="A109" s="17"/>
      <c r="B109" s="15"/>
      <c r="C109" s="30" t="s">
        <v>221</v>
      </c>
      <c r="D109" s="15" t="s">
        <v>222</v>
      </c>
      <c r="E109" s="15" t="s">
        <v>310</v>
      </c>
      <c r="F109" s="18"/>
      <c r="G109" s="31">
        <v>7349.2</v>
      </c>
      <c r="H109" s="31">
        <v>7349.2</v>
      </c>
      <c r="I109" s="31">
        <v>7349.2</v>
      </c>
      <c r="J109" s="31">
        <v>0</v>
      </c>
      <c r="K109" s="31">
        <v>0</v>
      </c>
      <c r="L109" s="31">
        <v>0</v>
      </c>
    </row>
    <row r="110" spans="1:12" ht="186" customHeight="1" x14ac:dyDescent="0.25">
      <c r="A110" s="9"/>
      <c r="B110" s="24"/>
      <c r="C110" s="30" t="s">
        <v>223</v>
      </c>
      <c r="D110" s="15" t="s">
        <v>224</v>
      </c>
      <c r="E110" s="15" t="s">
        <v>310</v>
      </c>
      <c r="F110" s="11"/>
      <c r="G110" s="31">
        <v>12984.5</v>
      </c>
      <c r="H110" s="31">
        <v>12125.7</v>
      </c>
      <c r="I110" s="31">
        <v>12984.5</v>
      </c>
      <c r="J110" s="31">
        <v>0</v>
      </c>
      <c r="K110" s="31">
        <v>0</v>
      </c>
      <c r="L110" s="31">
        <v>0</v>
      </c>
    </row>
    <row r="111" spans="1:12" ht="110.25" x14ac:dyDescent="0.25">
      <c r="A111" s="9"/>
      <c r="B111" s="24"/>
      <c r="C111" s="30" t="s">
        <v>225</v>
      </c>
      <c r="D111" s="15" t="s">
        <v>131</v>
      </c>
      <c r="E111" s="15" t="s">
        <v>309</v>
      </c>
      <c r="F111" s="11"/>
      <c r="G111" s="31">
        <v>21479.9</v>
      </c>
      <c r="H111" s="31">
        <v>0</v>
      </c>
      <c r="I111" s="31">
        <v>21479.9</v>
      </c>
      <c r="J111" s="31">
        <v>0</v>
      </c>
      <c r="K111" s="31">
        <v>0</v>
      </c>
      <c r="L111" s="31">
        <v>0</v>
      </c>
    </row>
    <row r="112" spans="1:12" ht="93.75" customHeight="1" x14ac:dyDescent="0.25">
      <c r="A112" s="9"/>
      <c r="B112" s="24"/>
      <c r="C112" s="30" t="s">
        <v>226</v>
      </c>
      <c r="D112" s="15" t="s">
        <v>227</v>
      </c>
      <c r="E112" s="15" t="s">
        <v>309</v>
      </c>
      <c r="F112" s="11"/>
      <c r="G112" s="31">
        <v>23014.6</v>
      </c>
      <c r="H112" s="31">
        <v>0</v>
      </c>
      <c r="I112" s="31">
        <v>23014.6</v>
      </c>
      <c r="J112" s="31">
        <v>0</v>
      </c>
      <c r="K112" s="31">
        <v>0</v>
      </c>
      <c r="L112" s="31">
        <v>0</v>
      </c>
    </row>
    <row r="113" spans="1:12" ht="124.5" hidden="1" customHeight="1" x14ac:dyDescent="0.25">
      <c r="A113" s="9"/>
      <c r="B113" s="9"/>
      <c r="C113" s="30" t="s">
        <v>228</v>
      </c>
      <c r="D113" s="15" t="s">
        <v>229</v>
      </c>
      <c r="E113" s="15" t="s">
        <v>305</v>
      </c>
      <c r="F113" s="11"/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</row>
    <row r="114" spans="1:12" ht="119.25" customHeight="1" x14ac:dyDescent="0.25">
      <c r="A114" s="9"/>
      <c r="B114" s="24"/>
      <c r="C114" s="9" t="s">
        <v>235</v>
      </c>
      <c r="D114" s="15" t="s">
        <v>230</v>
      </c>
      <c r="E114" s="15" t="s">
        <v>305</v>
      </c>
      <c r="F114" s="11"/>
      <c r="G114" s="31">
        <v>9757.5</v>
      </c>
      <c r="H114" s="31">
        <v>7501.8</v>
      </c>
      <c r="I114" s="31">
        <v>9757.5</v>
      </c>
      <c r="J114" s="31">
        <v>9951.7000000000007</v>
      </c>
      <c r="K114" s="31">
        <v>9721.7000000000007</v>
      </c>
      <c r="L114" s="31">
        <v>9289.1</v>
      </c>
    </row>
    <row r="115" spans="1:12" ht="0.75" hidden="1" customHeight="1" x14ac:dyDescent="0.25">
      <c r="A115" s="9"/>
      <c r="B115" s="24"/>
      <c r="C115" s="9" t="s">
        <v>245</v>
      </c>
      <c r="D115" s="15" t="s">
        <v>246</v>
      </c>
      <c r="E115" s="15" t="s">
        <v>306</v>
      </c>
      <c r="F115" s="11"/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ht="126" hidden="1" x14ac:dyDescent="0.25">
      <c r="A116" s="9"/>
      <c r="B116" s="24"/>
      <c r="C116" s="9" t="s">
        <v>236</v>
      </c>
      <c r="D116" s="15" t="s">
        <v>231</v>
      </c>
      <c r="E116" s="15" t="s">
        <v>306</v>
      </c>
      <c r="F116" s="11"/>
      <c r="G116" s="31">
        <v>0</v>
      </c>
      <c r="H116" s="31">
        <v>0</v>
      </c>
      <c r="I116" s="31">
        <v>0</v>
      </c>
      <c r="J116" s="31">
        <v>0</v>
      </c>
      <c r="K116" s="31">
        <v>0</v>
      </c>
      <c r="L116" s="31">
        <v>0</v>
      </c>
    </row>
    <row r="117" spans="1:12" ht="189" x14ac:dyDescent="0.25">
      <c r="A117" s="9"/>
      <c r="B117" s="24"/>
      <c r="C117" s="9" t="s">
        <v>237</v>
      </c>
      <c r="D117" s="15" t="s">
        <v>232</v>
      </c>
      <c r="E117" s="15" t="s">
        <v>310</v>
      </c>
      <c r="F117" s="11"/>
      <c r="G117" s="31">
        <v>1243.9000000000001</v>
      </c>
      <c r="H117" s="31">
        <v>1243.9000000000001</v>
      </c>
      <c r="I117" s="31">
        <v>1243.9000000000001</v>
      </c>
      <c r="J117" s="31">
        <v>1153.7</v>
      </c>
      <c r="K117" s="31">
        <v>1221.3</v>
      </c>
      <c r="L117" s="31">
        <v>1276.4000000000001</v>
      </c>
    </row>
    <row r="118" spans="1:12" ht="126" x14ac:dyDescent="0.25">
      <c r="A118" s="9"/>
      <c r="B118" s="24"/>
      <c r="C118" s="9" t="s">
        <v>238</v>
      </c>
      <c r="D118" s="15" t="s">
        <v>233</v>
      </c>
      <c r="E118" s="15" t="s">
        <v>306</v>
      </c>
      <c r="F118" s="11"/>
      <c r="G118" s="31">
        <v>213.3</v>
      </c>
      <c r="H118" s="31">
        <v>213.3</v>
      </c>
      <c r="I118" s="31">
        <v>213.3</v>
      </c>
      <c r="J118" s="31">
        <v>79.599999999999994</v>
      </c>
      <c r="K118" s="31">
        <v>81.2</v>
      </c>
      <c r="L118" s="31">
        <v>82.7</v>
      </c>
    </row>
    <row r="119" spans="1:12" ht="94.5" x14ac:dyDescent="0.25">
      <c r="A119" s="9"/>
      <c r="B119" s="24"/>
      <c r="C119" s="30" t="s">
        <v>239</v>
      </c>
      <c r="D119" s="15" t="s">
        <v>234</v>
      </c>
      <c r="E119" s="15" t="s">
        <v>309</v>
      </c>
      <c r="F119" s="11"/>
      <c r="G119" s="31">
        <v>6373.4</v>
      </c>
      <c r="H119" s="31">
        <v>6373.4</v>
      </c>
      <c r="I119" s="31">
        <v>6373.4</v>
      </c>
      <c r="J119" s="31">
        <v>6882.7</v>
      </c>
      <c r="K119" s="31">
        <v>6056.3</v>
      </c>
      <c r="L119" s="31">
        <v>6180.6</v>
      </c>
    </row>
    <row r="120" spans="1:12" ht="157.5" x14ac:dyDescent="0.25">
      <c r="A120" s="9"/>
      <c r="B120" s="24"/>
      <c r="C120" s="30" t="s">
        <v>298</v>
      </c>
      <c r="D120" s="15" t="s">
        <v>299</v>
      </c>
      <c r="E120" s="15" t="s">
        <v>312</v>
      </c>
      <c r="F120" s="11"/>
      <c r="G120" s="31">
        <v>168.3</v>
      </c>
      <c r="H120" s="31">
        <v>0</v>
      </c>
      <c r="I120" s="31">
        <v>168.3</v>
      </c>
      <c r="J120" s="31">
        <v>0</v>
      </c>
      <c r="K120" s="31">
        <v>0</v>
      </c>
      <c r="L120" s="31">
        <v>0</v>
      </c>
    </row>
    <row r="121" spans="1:12" ht="15.75" x14ac:dyDescent="0.25">
      <c r="A121" s="17"/>
      <c r="B121" s="6"/>
      <c r="C121" s="17" t="s">
        <v>68</v>
      </c>
      <c r="D121" s="3" t="s">
        <v>67</v>
      </c>
      <c r="E121" s="3"/>
      <c r="F121" s="18"/>
      <c r="G121" s="33">
        <f t="shared" ref="G121:L121" si="30">G122+G123+G124+G125+G126</f>
        <v>71851.499999999985</v>
      </c>
      <c r="H121" s="33">
        <f>H122+H123+H124+H125+H126</f>
        <v>49782.9</v>
      </c>
      <c r="I121" s="33">
        <f t="shared" ref="I121" si="31">I122+I123+I124+I125+I126</f>
        <v>71851.499999999985</v>
      </c>
      <c r="J121" s="33">
        <f t="shared" si="30"/>
        <v>24203.5</v>
      </c>
      <c r="K121" s="33">
        <f>K122+K123+K124+K125+K126</f>
        <v>47273.1</v>
      </c>
      <c r="L121" s="33">
        <f t="shared" si="30"/>
        <v>47786.5</v>
      </c>
    </row>
    <row r="122" spans="1:12" ht="126" x14ac:dyDescent="0.25">
      <c r="A122" s="9"/>
      <c r="B122" s="24"/>
      <c r="C122" s="9" t="s">
        <v>240</v>
      </c>
      <c r="D122" s="15" t="s">
        <v>67</v>
      </c>
      <c r="E122" s="15" t="s">
        <v>302</v>
      </c>
      <c r="F122" s="11"/>
      <c r="G122" s="31">
        <v>41125</v>
      </c>
      <c r="H122" s="31">
        <v>22137.5</v>
      </c>
      <c r="I122" s="31">
        <v>41125</v>
      </c>
      <c r="J122" s="31">
        <v>1662.7</v>
      </c>
      <c r="K122" s="31">
        <v>2269.6</v>
      </c>
      <c r="L122" s="31">
        <v>2269.6</v>
      </c>
    </row>
    <row r="123" spans="1:12" ht="126" x14ac:dyDescent="0.25">
      <c r="A123" s="9"/>
      <c r="B123" s="24"/>
      <c r="C123" s="9" t="s">
        <v>241</v>
      </c>
      <c r="D123" s="15" t="s">
        <v>67</v>
      </c>
      <c r="E123" s="15" t="s">
        <v>306</v>
      </c>
      <c r="F123" s="11"/>
      <c r="G123" s="31"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</row>
    <row r="124" spans="1:12" ht="126" x14ac:dyDescent="0.25">
      <c r="A124" s="9"/>
      <c r="B124" s="24"/>
      <c r="C124" s="9" t="s">
        <v>242</v>
      </c>
      <c r="D124" s="15" t="s">
        <v>67</v>
      </c>
      <c r="E124" s="15" t="s">
        <v>305</v>
      </c>
      <c r="F124" s="11"/>
      <c r="G124" s="31">
        <v>23186.2</v>
      </c>
      <c r="H124" s="31">
        <v>21984.2</v>
      </c>
      <c r="I124" s="31">
        <v>23186.2</v>
      </c>
      <c r="J124" s="31">
        <v>5767</v>
      </c>
      <c r="K124" s="31">
        <v>20229.7</v>
      </c>
      <c r="L124" s="31">
        <v>20743.099999999999</v>
      </c>
    </row>
    <row r="125" spans="1:12" ht="189" x14ac:dyDescent="0.25">
      <c r="A125" s="28"/>
      <c r="B125" s="24"/>
      <c r="C125" s="9" t="s">
        <v>243</v>
      </c>
      <c r="D125" s="15" t="s">
        <v>67</v>
      </c>
      <c r="E125" s="15" t="s">
        <v>313</v>
      </c>
      <c r="F125" s="11"/>
      <c r="G125" s="31">
        <v>3094.4</v>
      </c>
      <c r="H125" s="31">
        <v>1988.9</v>
      </c>
      <c r="I125" s="31">
        <v>3094.4</v>
      </c>
      <c r="J125" s="31">
        <v>0</v>
      </c>
      <c r="K125" s="31">
        <v>0</v>
      </c>
      <c r="L125" s="31">
        <v>0</v>
      </c>
    </row>
    <row r="126" spans="1:12" ht="94.5" x14ac:dyDescent="0.25">
      <c r="A126" s="28"/>
      <c r="B126" s="24"/>
      <c r="C126" s="9" t="s">
        <v>244</v>
      </c>
      <c r="D126" s="15" t="s">
        <v>67</v>
      </c>
      <c r="E126" s="15" t="s">
        <v>309</v>
      </c>
      <c r="F126" s="11"/>
      <c r="G126" s="31">
        <v>4445.8999999999996</v>
      </c>
      <c r="H126" s="31">
        <v>3672.3</v>
      </c>
      <c r="I126" s="31">
        <v>4445.8999999999996</v>
      </c>
      <c r="J126" s="31">
        <v>16773.8</v>
      </c>
      <c r="K126" s="31">
        <v>24773.8</v>
      </c>
      <c r="L126" s="31">
        <v>24773.8</v>
      </c>
    </row>
    <row r="127" spans="1:12" ht="94.5" x14ac:dyDescent="0.25">
      <c r="A127" s="17"/>
      <c r="B127" s="15" t="s">
        <v>70</v>
      </c>
      <c r="C127" s="17" t="s">
        <v>69</v>
      </c>
      <c r="D127" s="3" t="s">
        <v>70</v>
      </c>
      <c r="E127" s="5"/>
      <c r="F127" s="18"/>
      <c r="G127" s="33">
        <f t="shared" ref="G127:H127" si="32">G128+G130+G131+G132+G134+G135+G136+G138+G139+G129+G133</f>
        <v>605798.69999999995</v>
      </c>
      <c r="H127" s="33">
        <f t="shared" si="32"/>
        <v>531108.60000000009</v>
      </c>
      <c r="I127" s="33">
        <f t="shared" ref="I127" si="33">I128+I130+I131+I132+I134+I135+I136+I138+I139+I129+I133</f>
        <v>605798.69999999995</v>
      </c>
      <c r="J127" s="33">
        <f>J128+J130+J131+J132+J134+J135+J136+J138+J139+J129+J133+J137</f>
        <v>506162.10000000003</v>
      </c>
      <c r="K127" s="33">
        <f t="shared" ref="K127:L127" si="34">K128+K130+K131+K132+K134+K135+K136+K138+K139+K129+K133+K137</f>
        <v>503454.80000000005</v>
      </c>
      <c r="L127" s="33">
        <f t="shared" si="34"/>
        <v>522319.9</v>
      </c>
    </row>
    <row r="128" spans="1:12" ht="126" x14ac:dyDescent="0.25">
      <c r="A128" s="9"/>
      <c r="B128" s="24"/>
      <c r="C128" s="9" t="s">
        <v>247</v>
      </c>
      <c r="D128" s="15" t="s">
        <v>125</v>
      </c>
      <c r="E128" s="15" t="s">
        <v>305</v>
      </c>
      <c r="F128" s="18"/>
      <c r="G128" s="31">
        <v>434140.2</v>
      </c>
      <c r="H128" s="31">
        <v>378448.6</v>
      </c>
      <c r="I128" s="31">
        <v>434140.2</v>
      </c>
      <c r="J128" s="31">
        <v>444562.8</v>
      </c>
      <c r="K128" s="31">
        <v>446503.8</v>
      </c>
      <c r="L128" s="31">
        <v>464944.4</v>
      </c>
    </row>
    <row r="129" spans="1:12" ht="140.25" customHeight="1" x14ac:dyDescent="0.25">
      <c r="A129" s="21"/>
      <c r="B129" s="24"/>
      <c r="C129" s="9" t="s">
        <v>249</v>
      </c>
      <c r="D129" s="15" t="s">
        <v>125</v>
      </c>
      <c r="E129" s="15" t="s">
        <v>307</v>
      </c>
      <c r="F129" s="9"/>
      <c r="G129" s="31">
        <v>111035.1</v>
      </c>
      <c r="H129" s="31">
        <v>110686</v>
      </c>
      <c r="I129" s="31">
        <v>111035.1</v>
      </c>
      <c r="J129" s="31">
        <v>0</v>
      </c>
      <c r="K129" s="31">
        <v>0</v>
      </c>
      <c r="L129" s="31">
        <v>0</v>
      </c>
    </row>
    <row r="130" spans="1:12" ht="189.75" customHeight="1" x14ac:dyDescent="0.25">
      <c r="A130" s="21"/>
      <c r="B130" s="24"/>
      <c r="C130" s="9" t="s">
        <v>273</v>
      </c>
      <c r="D130" s="15" t="s">
        <v>125</v>
      </c>
      <c r="E130" s="15" t="s">
        <v>313</v>
      </c>
      <c r="F130" s="9"/>
      <c r="G130" s="31">
        <v>1326.8</v>
      </c>
      <c r="H130" s="31">
        <v>1326.8</v>
      </c>
      <c r="I130" s="31">
        <v>1326.8</v>
      </c>
      <c r="J130" s="31">
        <v>202.9</v>
      </c>
      <c r="K130" s="31">
        <v>202.9</v>
      </c>
      <c r="L130" s="31">
        <v>202.9</v>
      </c>
    </row>
    <row r="131" spans="1:12" ht="100.5" customHeight="1" x14ac:dyDescent="0.25">
      <c r="A131" s="29"/>
      <c r="B131" s="24"/>
      <c r="C131" s="9" t="s">
        <v>248</v>
      </c>
      <c r="D131" s="15" t="s">
        <v>125</v>
      </c>
      <c r="E131" s="15" t="s">
        <v>309</v>
      </c>
      <c r="F131" s="9"/>
      <c r="G131" s="31">
        <v>929</v>
      </c>
      <c r="H131" s="31">
        <v>929</v>
      </c>
      <c r="I131" s="31">
        <v>929</v>
      </c>
      <c r="J131" s="31">
        <v>908.4</v>
      </c>
      <c r="K131" s="31">
        <v>908.4</v>
      </c>
      <c r="L131" s="31">
        <v>950.3</v>
      </c>
    </row>
    <row r="132" spans="1:12" ht="126" x14ac:dyDescent="0.25">
      <c r="A132" s="9"/>
      <c r="B132" s="24"/>
      <c r="C132" s="9" t="s">
        <v>250</v>
      </c>
      <c r="D132" s="15" t="s">
        <v>71</v>
      </c>
      <c r="E132" s="15" t="s">
        <v>305</v>
      </c>
      <c r="F132" s="11"/>
      <c r="G132" s="31">
        <v>4245.2</v>
      </c>
      <c r="H132" s="31">
        <v>4245.2</v>
      </c>
      <c r="I132" s="31">
        <v>4245.2</v>
      </c>
      <c r="J132" s="31">
        <v>3880.8</v>
      </c>
      <c r="K132" s="31">
        <v>3880.8</v>
      </c>
      <c r="L132" s="31">
        <v>3880.8</v>
      </c>
    </row>
    <row r="133" spans="1:12" ht="144" customHeight="1" x14ac:dyDescent="0.25">
      <c r="A133" s="9"/>
      <c r="B133" s="24"/>
      <c r="C133" s="9" t="s">
        <v>251</v>
      </c>
      <c r="D133" s="15" t="s">
        <v>132</v>
      </c>
      <c r="E133" s="15" t="s">
        <v>307</v>
      </c>
      <c r="F133" s="11"/>
      <c r="G133" s="31">
        <v>247.2</v>
      </c>
      <c r="H133" s="31">
        <v>220.8</v>
      </c>
      <c r="I133" s="31">
        <v>247.2</v>
      </c>
      <c r="J133" s="31">
        <v>0</v>
      </c>
      <c r="K133" s="31">
        <v>0</v>
      </c>
      <c r="L133" s="31">
        <v>0</v>
      </c>
    </row>
    <row r="134" spans="1:12" ht="112.5" customHeight="1" x14ac:dyDescent="0.25">
      <c r="A134" s="9"/>
      <c r="B134" s="24"/>
      <c r="C134" s="9" t="s">
        <v>252</v>
      </c>
      <c r="D134" s="15" t="s">
        <v>264</v>
      </c>
      <c r="E134" s="15" t="s">
        <v>309</v>
      </c>
      <c r="F134" s="11"/>
      <c r="G134" s="31">
        <v>13200</v>
      </c>
      <c r="H134" s="31">
        <v>0</v>
      </c>
      <c r="I134" s="31">
        <v>13200</v>
      </c>
      <c r="J134" s="31">
        <v>9900</v>
      </c>
      <c r="K134" s="31">
        <v>9900</v>
      </c>
      <c r="L134" s="31">
        <v>9900</v>
      </c>
    </row>
    <row r="135" spans="1:12" ht="126" x14ac:dyDescent="0.25">
      <c r="A135" s="9"/>
      <c r="B135" s="24"/>
      <c r="C135" s="9" t="s">
        <v>253</v>
      </c>
      <c r="D135" s="15" t="s">
        <v>72</v>
      </c>
      <c r="E135" s="15" t="s">
        <v>302</v>
      </c>
      <c r="F135" s="11"/>
      <c r="G135" s="31">
        <v>2111.8000000000002</v>
      </c>
      <c r="H135" s="31">
        <v>1180.5999999999999</v>
      </c>
      <c r="I135" s="31">
        <v>2111.8000000000002</v>
      </c>
      <c r="J135" s="31">
        <v>2907.8</v>
      </c>
      <c r="K135" s="31">
        <v>3230</v>
      </c>
      <c r="L135" s="31">
        <v>4080.4</v>
      </c>
    </row>
    <row r="136" spans="1:12" ht="94.5" customHeight="1" x14ac:dyDescent="0.25">
      <c r="A136" s="9"/>
      <c r="B136" s="24"/>
      <c r="C136" s="9" t="s">
        <v>254</v>
      </c>
      <c r="D136" s="15" t="s">
        <v>73</v>
      </c>
      <c r="E136" s="15" t="s">
        <v>309</v>
      </c>
      <c r="F136" s="11"/>
      <c r="G136" s="31">
        <v>12.9</v>
      </c>
      <c r="H136" s="31">
        <v>0</v>
      </c>
      <c r="I136" s="31">
        <v>12.9</v>
      </c>
      <c r="J136" s="31">
        <v>100.8</v>
      </c>
      <c r="K136" s="31">
        <v>9.6999999999999993</v>
      </c>
      <c r="L136" s="31">
        <v>10.6</v>
      </c>
    </row>
    <row r="137" spans="1:12" ht="188.25" customHeight="1" x14ac:dyDescent="0.25">
      <c r="A137" s="9"/>
      <c r="B137" s="24"/>
      <c r="C137" s="9" t="s">
        <v>289</v>
      </c>
      <c r="D137" s="15" t="s">
        <v>297</v>
      </c>
      <c r="E137" s="15" t="s">
        <v>313</v>
      </c>
      <c r="F137" s="11"/>
      <c r="G137" s="31">
        <v>0</v>
      </c>
      <c r="H137" s="31">
        <v>0</v>
      </c>
      <c r="I137" s="31">
        <v>0</v>
      </c>
      <c r="J137" s="31">
        <v>4879.3999999999996</v>
      </c>
      <c r="K137" s="31">
        <v>0</v>
      </c>
      <c r="L137" s="31">
        <v>0</v>
      </c>
    </row>
    <row r="138" spans="1:12" ht="126.75" customHeight="1" x14ac:dyDescent="0.25">
      <c r="A138" s="9"/>
      <c r="B138" s="24"/>
      <c r="C138" s="9" t="s">
        <v>255</v>
      </c>
      <c r="D138" s="15" t="s">
        <v>74</v>
      </c>
      <c r="E138" s="15" t="s">
        <v>305</v>
      </c>
      <c r="F138" s="11"/>
      <c r="G138" s="31">
        <v>26873.3</v>
      </c>
      <c r="H138" s="31">
        <v>22394.400000000001</v>
      </c>
      <c r="I138" s="31">
        <v>26873.3</v>
      </c>
      <c r="J138" s="31">
        <v>26873.3</v>
      </c>
      <c r="K138" s="31">
        <v>26873.3</v>
      </c>
      <c r="L138" s="31">
        <v>26404.6</v>
      </c>
    </row>
    <row r="139" spans="1:12" ht="31.5" x14ac:dyDescent="0.25">
      <c r="A139" s="17"/>
      <c r="B139" s="6"/>
      <c r="C139" s="17" t="s">
        <v>256</v>
      </c>
      <c r="D139" s="3" t="s">
        <v>89</v>
      </c>
      <c r="E139" s="3"/>
      <c r="F139" s="18"/>
      <c r="G139" s="33">
        <f>G140</f>
        <v>11677.2</v>
      </c>
      <c r="H139" s="33">
        <f t="shared" ref="H139:L139" si="35">H140</f>
        <v>11677.2</v>
      </c>
      <c r="I139" s="33">
        <f>I140</f>
        <v>11677.2</v>
      </c>
      <c r="J139" s="33">
        <f t="shared" si="35"/>
        <v>11945.9</v>
      </c>
      <c r="K139" s="33">
        <f t="shared" si="35"/>
        <v>11945.9</v>
      </c>
      <c r="L139" s="33">
        <f t="shared" si="35"/>
        <v>11945.9</v>
      </c>
    </row>
    <row r="140" spans="1:12" ht="126" x14ac:dyDescent="0.25">
      <c r="A140" s="17"/>
      <c r="B140" s="6"/>
      <c r="C140" s="9" t="s">
        <v>265</v>
      </c>
      <c r="D140" s="15" t="s">
        <v>89</v>
      </c>
      <c r="E140" s="15" t="s">
        <v>311</v>
      </c>
      <c r="F140" s="11"/>
      <c r="G140" s="31">
        <v>11677.2</v>
      </c>
      <c r="H140" s="31">
        <v>11677.2</v>
      </c>
      <c r="I140" s="31">
        <v>11677.2</v>
      </c>
      <c r="J140" s="31">
        <v>11945.9</v>
      </c>
      <c r="K140" s="31">
        <v>11945.9</v>
      </c>
      <c r="L140" s="31">
        <v>11945.9</v>
      </c>
    </row>
    <row r="141" spans="1:12" ht="47.25" x14ac:dyDescent="0.25">
      <c r="A141" s="17"/>
      <c r="B141" s="15" t="s">
        <v>75</v>
      </c>
      <c r="C141" s="17" t="s">
        <v>76</v>
      </c>
      <c r="D141" s="3" t="s">
        <v>75</v>
      </c>
      <c r="E141" s="3"/>
      <c r="F141" s="18"/>
      <c r="G141" s="33">
        <f>G142+G143+G144+G145+G146+G147+G148</f>
        <v>8704.1</v>
      </c>
      <c r="H141" s="33">
        <f t="shared" ref="H141:L141" si="36">H142+H143+H144+H145+H146+H147+H148</f>
        <v>7789.8</v>
      </c>
      <c r="I141" s="33">
        <f>I142+I143+I144+I145+I146+I147+I148</f>
        <v>8704.1</v>
      </c>
      <c r="J141" s="33">
        <f t="shared" si="36"/>
        <v>2251.3000000000002</v>
      </c>
      <c r="K141" s="33">
        <f t="shared" si="36"/>
        <v>2309.2999999999997</v>
      </c>
      <c r="L141" s="33">
        <f t="shared" si="36"/>
        <v>2337.7999999999997</v>
      </c>
    </row>
    <row r="142" spans="1:12" ht="130.5" customHeight="1" x14ac:dyDescent="0.25">
      <c r="A142" s="9"/>
      <c r="B142" s="10"/>
      <c r="C142" s="9" t="s">
        <v>257</v>
      </c>
      <c r="D142" s="15" t="s">
        <v>266</v>
      </c>
      <c r="E142" s="15" t="s">
        <v>305</v>
      </c>
      <c r="F142" s="11"/>
      <c r="G142" s="31">
        <v>2335.8000000000002</v>
      </c>
      <c r="H142" s="31">
        <v>1946.5</v>
      </c>
      <c r="I142" s="31">
        <v>2335.8000000000002</v>
      </c>
      <c r="J142" s="31">
        <v>2251.3000000000002</v>
      </c>
      <c r="K142" s="31">
        <v>2303.6</v>
      </c>
      <c r="L142" s="31">
        <v>2332.1</v>
      </c>
    </row>
    <row r="143" spans="1:12" ht="126" hidden="1" x14ac:dyDescent="0.25">
      <c r="A143" s="17"/>
      <c r="B143" s="10"/>
      <c r="C143" s="9" t="s">
        <v>258</v>
      </c>
      <c r="D143" s="15" t="s">
        <v>267</v>
      </c>
      <c r="E143" s="15" t="s">
        <v>311</v>
      </c>
      <c r="F143" s="18"/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</row>
    <row r="144" spans="1:12" ht="126" x14ac:dyDescent="0.25">
      <c r="A144" s="17"/>
      <c r="B144" s="10"/>
      <c r="C144" s="9" t="s">
        <v>259</v>
      </c>
      <c r="D144" s="15" t="s">
        <v>268</v>
      </c>
      <c r="E144" s="15" t="s">
        <v>302</v>
      </c>
      <c r="F144" s="18"/>
      <c r="G144" s="31">
        <v>830</v>
      </c>
      <c r="H144" s="31">
        <v>830</v>
      </c>
      <c r="I144" s="31">
        <v>830</v>
      </c>
      <c r="J144" s="31">
        <v>0</v>
      </c>
      <c r="K144" s="31">
        <v>0</v>
      </c>
      <c r="L144" s="31">
        <v>0</v>
      </c>
    </row>
    <row r="145" spans="1:12" ht="126" x14ac:dyDescent="0.25">
      <c r="A145" s="9"/>
      <c r="B145" s="24"/>
      <c r="C145" s="9" t="s">
        <v>260</v>
      </c>
      <c r="D145" s="15" t="s">
        <v>268</v>
      </c>
      <c r="E145" s="15" t="s">
        <v>306</v>
      </c>
      <c r="F145" s="11"/>
      <c r="G145" s="31">
        <v>800</v>
      </c>
      <c r="H145" s="31">
        <v>800</v>
      </c>
      <c r="I145" s="31">
        <v>800</v>
      </c>
      <c r="J145" s="31">
        <v>0</v>
      </c>
      <c r="K145" s="31">
        <v>0</v>
      </c>
      <c r="L145" s="31">
        <v>0</v>
      </c>
    </row>
    <row r="146" spans="1:12" ht="126" x14ac:dyDescent="0.25">
      <c r="A146" s="9"/>
      <c r="B146" s="24"/>
      <c r="C146" s="9" t="s">
        <v>261</v>
      </c>
      <c r="D146" s="15" t="s">
        <v>268</v>
      </c>
      <c r="E146" s="15" t="s">
        <v>305</v>
      </c>
      <c r="F146" s="11"/>
      <c r="G146" s="31">
        <v>3312</v>
      </c>
      <c r="H146" s="31">
        <v>2793.3</v>
      </c>
      <c r="I146" s="31">
        <v>3312</v>
      </c>
      <c r="J146" s="31">
        <v>0</v>
      </c>
      <c r="K146" s="31">
        <v>0</v>
      </c>
      <c r="L146" s="31">
        <v>0</v>
      </c>
    </row>
    <row r="147" spans="1:12" ht="155.25" customHeight="1" x14ac:dyDescent="0.25">
      <c r="A147" s="9"/>
      <c r="B147" s="24"/>
      <c r="C147" s="9" t="s">
        <v>262</v>
      </c>
      <c r="D147" s="15" t="s">
        <v>268</v>
      </c>
      <c r="E147" s="15" t="s">
        <v>313</v>
      </c>
      <c r="F147" s="11"/>
      <c r="G147" s="31">
        <v>6.3</v>
      </c>
      <c r="H147" s="31">
        <v>0</v>
      </c>
      <c r="I147" s="31">
        <v>6.3</v>
      </c>
      <c r="J147" s="31">
        <v>0</v>
      </c>
      <c r="K147" s="31">
        <v>5.7</v>
      </c>
      <c r="L147" s="31">
        <v>5.7</v>
      </c>
    </row>
    <row r="148" spans="1:12" ht="95.25" customHeight="1" x14ac:dyDescent="0.25">
      <c r="A148" s="9"/>
      <c r="B148" s="24"/>
      <c r="C148" s="9" t="s">
        <v>263</v>
      </c>
      <c r="D148" s="15" t="s">
        <v>268</v>
      </c>
      <c r="E148" s="15" t="s">
        <v>309</v>
      </c>
      <c r="F148" s="11"/>
      <c r="G148" s="31">
        <v>1420</v>
      </c>
      <c r="H148" s="31">
        <v>1420</v>
      </c>
      <c r="I148" s="31">
        <v>1420</v>
      </c>
      <c r="J148" s="31">
        <v>0</v>
      </c>
      <c r="K148" s="31">
        <v>0</v>
      </c>
      <c r="L148" s="31">
        <v>0</v>
      </c>
    </row>
    <row r="149" spans="1:12" ht="64.5" customHeight="1" x14ac:dyDescent="0.25">
      <c r="A149" s="9"/>
      <c r="B149" s="26" t="s">
        <v>282</v>
      </c>
      <c r="C149" s="17" t="s">
        <v>283</v>
      </c>
      <c r="D149" s="19" t="s">
        <v>282</v>
      </c>
      <c r="E149" s="15"/>
      <c r="F149" s="11"/>
      <c r="G149" s="33">
        <f>G150+G151+G152</f>
        <v>693.2</v>
      </c>
      <c r="H149" s="33">
        <f t="shared" ref="H149:L149" si="37">H150+H151+H152</f>
        <v>440</v>
      </c>
      <c r="I149" s="33">
        <f>I150+I151+I152</f>
        <v>693.2</v>
      </c>
      <c r="J149" s="33">
        <f t="shared" si="37"/>
        <v>0</v>
      </c>
      <c r="K149" s="33">
        <f t="shared" si="37"/>
        <v>0</v>
      </c>
      <c r="L149" s="33">
        <f t="shared" si="37"/>
        <v>0</v>
      </c>
    </row>
    <row r="150" spans="1:12" ht="188.25" customHeight="1" x14ac:dyDescent="0.25">
      <c r="A150" s="9"/>
      <c r="B150" s="24"/>
      <c r="C150" s="9" t="s">
        <v>284</v>
      </c>
      <c r="D150" s="15" t="s">
        <v>287</v>
      </c>
      <c r="E150" s="15" t="s">
        <v>313</v>
      </c>
      <c r="F150" s="11"/>
      <c r="G150" s="31">
        <v>182.3</v>
      </c>
      <c r="H150" s="31">
        <v>106.4</v>
      </c>
      <c r="I150" s="31">
        <v>182.3</v>
      </c>
      <c r="J150" s="31">
        <v>0</v>
      </c>
      <c r="K150" s="31">
        <v>0</v>
      </c>
      <c r="L150" s="31">
        <v>0</v>
      </c>
    </row>
    <row r="151" spans="1:12" ht="126" customHeight="1" x14ac:dyDescent="0.25">
      <c r="A151" s="9"/>
      <c r="B151" s="24"/>
      <c r="C151" s="9" t="s">
        <v>286</v>
      </c>
      <c r="D151" s="15" t="s">
        <v>288</v>
      </c>
      <c r="E151" s="15" t="s">
        <v>302</v>
      </c>
      <c r="F151" s="11"/>
      <c r="G151" s="31">
        <v>90</v>
      </c>
      <c r="H151" s="31">
        <v>90</v>
      </c>
      <c r="I151" s="31">
        <v>90</v>
      </c>
      <c r="J151" s="31">
        <v>0</v>
      </c>
      <c r="K151" s="31">
        <v>0</v>
      </c>
      <c r="L151" s="31">
        <v>0</v>
      </c>
    </row>
    <row r="152" spans="1:12" ht="191.25" customHeight="1" x14ac:dyDescent="0.25">
      <c r="A152" s="9"/>
      <c r="B152" s="24"/>
      <c r="C152" s="9" t="s">
        <v>285</v>
      </c>
      <c r="D152" s="15" t="s">
        <v>288</v>
      </c>
      <c r="E152" s="15" t="s">
        <v>313</v>
      </c>
      <c r="F152" s="11"/>
      <c r="G152" s="31">
        <v>420.9</v>
      </c>
      <c r="H152" s="31">
        <v>243.6</v>
      </c>
      <c r="I152" s="31">
        <v>420.9</v>
      </c>
      <c r="J152" s="31">
        <v>0</v>
      </c>
      <c r="K152" s="31">
        <v>0</v>
      </c>
      <c r="L152" s="31">
        <v>0</v>
      </c>
    </row>
    <row r="153" spans="1:12" ht="267.75" x14ac:dyDescent="0.25">
      <c r="A153" s="17"/>
      <c r="B153" s="15" t="s">
        <v>77</v>
      </c>
      <c r="C153" s="17" t="s">
        <v>78</v>
      </c>
      <c r="D153" s="3" t="s">
        <v>77</v>
      </c>
      <c r="E153" s="5"/>
      <c r="F153" s="18"/>
      <c r="G153" s="33">
        <f>G154</f>
        <v>4016.8</v>
      </c>
      <c r="H153" s="33">
        <f t="shared" ref="H153:L153" si="38">H154</f>
        <v>4016.8</v>
      </c>
      <c r="I153" s="33">
        <f>I154</f>
        <v>4016.8</v>
      </c>
      <c r="J153" s="33">
        <f t="shared" si="38"/>
        <v>0</v>
      </c>
      <c r="K153" s="33">
        <f t="shared" si="38"/>
        <v>0</v>
      </c>
      <c r="L153" s="33">
        <f t="shared" si="38"/>
        <v>0</v>
      </c>
    </row>
    <row r="154" spans="1:12" ht="124.5" customHeight="1" x14ac:dyDescent="0.25">
      <c r="A154" s="9"/>
      <c r="B154" s="10"/>
      <c r="C154" s="9" t="s">
        <v>206</v>
      </c>
      <c r="D154" s="15" t="s">
        <v>120</v>
      </c>
      <c r="E154" s="15" t="s">
        <v>305</v>
      </c>
      <c r="F154" s="11"/>
      <c r="G154" s="31">
        <v>4016.8</v>
      </c>
      <c r="H154" s="31">
        <v>4016.8</v>
      </c>
      <c r="I154" s="31">
        <v>4016.8</v>
      </c>
      <c r="J154" s="31">
        <v>0</v>
      </c>
      <c r="K154" s="31">
        <v>0</v>
      </c>
      <c r="L154" s="31">
        <v>0</v>
      </c>
    </row>
    <row r="155" spans="1:12" ht="173.25" x14ac:dyDescent="0.25">
      <c r="A155" s="17"/>
      <c r="B155" s="15" t="s">
        <v>80</v>
      </c>
      <c r="C155" s="17" t="s">
        <v>79</v>
      </c>
      <c r="D155" s="3" t="s">
        <v>80</v>
      </c>
      <c r="E155" s="5"/>
      <c r="F155" s="18"/>
      <c r="G155" s="33">
        <f>G156+G157+G158+G159+G160+G161+G162+G163+G164</f>
        <v>-5786.0999999999995</v>
      </c>
      <c r="H155" s="33">
        <f t="shared" ref="H155:L155" si="39">H156+H157+H158+H159+H160+H161+H162+H163+H164</f>
        <v>-5786.0999999999995</v>
      </c>
      <c r="I155" s="33">
        <f>I156+I157+I158+I159+I160+I161+I162+I163+I164</f>
        <v>-5786.0999999999995</v>
      </c>
      <c r="J155" s="33">
        <f t="shared" si="39"/>
        <v>0</v>
      </c>
      <c r="K155" s="33">
        <f t="shared" si="39"/>
        <v>0</v>
      </c>
      <c r="L155" s="33">
        <f t="shared" si="39"/>
        <v>0</v>
      </c>
    </row>
    <row r="156" spans="1:12" ht="126" x14ac:dyDescent="0.25">
      <c r="A156" s="9"/>
      <c r="B156" s="24"/>
      <c r="C156" s="9" t="s">
        <v>207</v>
      </c>
      <c r="D156" s="15" t="s">
        <v>208</v>
      </c>
      <c r="E156" s="15" t="s">
        <v>305</v>
      </c>
      <c r="F156" s="11"/>
      <c r="G156" s="31">
        <v>-1135.9000000000001</v>
      </c>
      <c r="H156" s="31">
        <v>-1135.9000000000001</v>
      </c>
      <c r="I156" s="31">
        <v>-1135.9000000000001</v>
      </c>
      <c r="J156" s="31">
        <v>0</v>
      </c>
      <c r="K156" s="31">
        <v>0</v>
      </c>
      <c r="L156" s="31">
        <v>0</v>
      </c>
    </row>
    <row r="157" spans="1:12" ht="93.75" customHeight="1" x14ac:dyDescent="0.25">
      <c r="A157" s="9"/>
      <c r="B157" s="24"/>
      <c r="C157" s="9" t="s">
        <v>209</v>
      </c>
      <c r="D157" s="15" t="s">
        <v>210</v>
      </c>
      <c r="E157" s="15" t="s">
        <v>309</v>
      </c>
      <c r="F157" s="11"/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</row>
    <row r="158" spans="1:12" ht="126.75" customHeight="1" x14ac:dyDescent="0.25">
      <c r="A158" s="9"/>
      <c r="B158" s="24"/>
      <c r="C158" s="9" t="s">
        <v>211</v>
      </c>
      <c r="D158" s="15" t="s">
        <v>135</v>
      </c>
      <c r="E158" s="15" t="s">
        <v>305</v>
      </c>
      <c r="F158" s="11"/>
      <c r="G158" s="31">
        <v>-1601.9</v>
      </c>
      <c r="H158" s="31">
        <v>-1601.9</v>
      </c>
      <c r="I158" s="31">
        <v>-1601.9</v>
      </c>
      <c r="J158" s="31">
        <v>0</v>
      </c>
      <c r="K158" s="31">
        <v>0</v>
      </c>
      <c r="L158" s="31">
        <v>0</v>
      </c>
    </row>
    <row r="159" spans="1:12" ht="144.75" customHeight="1" x14ac:dyDescent="0.25">
      <c r="A159" s="9"/>
      <c r="B159" s="24"/>
      <c r="C159" s="9" t="s">
        <v>212</v>
      </c>
      <c r="D159" s="15" t="s">
        <v>213</v>
      </c>
      <c r="E159" s="15" t="s">
        <v>314</v>
      </c>
      <c r="F159" s="11"/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ht="141.75" customHeight="1" x14ac:dyDescent="0.25">
      <c r="A160" s="9"/>
      <c r="B160" s="24"/>
      <c r="C160" s="9" t="s">
        <v>214</v>
      </c>
      <c r="D160" s="15" t="s">
        <v>215</v>
      </c>
      <c r="E160" s="15" t="s">
        <v>314</v>
      </c>
      <c r="F160" s="11"/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</row>
    <row r="161" spans="1:12" ht="124.5" customHeight="1" x14ac:dyDescent="0.25">
      <c r="A161" s="9"/>
      <c r="B161" s="24"/>
      <c r="C161" s="9" t="s">
        <v>216</v>
      </c>
      <c r="D161" s="15" t="s">
        <v>217</v>
      </c>
      <c r="E161" s="15" t="s">
        <v>305</v>
      </c>
      <c r="F161" s="11"/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</row>
    <row r="162" spans="1:12" ht="126" x14ac:dyDescent="0.25">
      <c r="A162" s="9"/>
      <c r="B162" s="24"/>
      <c r="C162" s="9" t="s">
        <v>103</v>
      </c>
      <c r="D162" s="15" t="s">
        <v>134</v>
      </c>
      <c r="E162" s="15" t="s">
        <v>305</v>
      </c>
      <c r="F162" s="11"/>
      <c r="G162" s="31">
        <v>-2815.1</v>
      </c>
      <c r="H162" s="31">
        <v>-2815.1</v>
      </c>
      <c r="I162" s="31">
        <v>-2815.1</v>
      </c>
      <c r="J162" s="31">
        <v>0</v>
      </c>
      <c r="K162" s="31">
        <v>0</v>
      </c>
      <c r="L162" s="31">
        <v>0</v>
      </c>
    </row>
    <row r="163" spans="1:12" ht="108" customHeight="1" x14ac:dyDescent="0.25">
      <c r="A163" s="9"/>
      <c r="B163" s="24"/>
      <c r="C163" s="9" t="s">
        <v>218</v>
      </c>
      <c r="D163" s="15" t="s">
        <v>134</v>
      </c>
      <c r="E163" s="15" t="s">
        <v>314</v>
      </c>
      <c r="F163" s="11"/>
      <c r="G163" s="31">
        <v>-231.3</v>
      </c>
      <c r="H163" s="31">
        <v>-231.3</v>
      </c>
      <c r="I163" s="31">
        <v>-231.3</v>
      </c>
      <c r="J163" s="31">
        <v>0</v>
      </c>
      <c r="K163" s="31">
        <v>0</v>
      </c>
      <c r="L163" s="31">
        <v>0</v>
      </c>
    </row>
    <row r="164" spans="1:12" ht="94.5" x14ac:dyDescent="0.25">
      <c r="A164" s="9"/>
      <c r="B164" s="24"/>
      <c r="C164" s="9" t="s">
        <v>133</v>
      </c>
      <c r="D164" s="15" t="s">
        <v>134</v>
      </c>
      <c r="E164" s="15" t="s">
        <v>309</v>
      </c>
      <c r="F164" s="11"/>
      <c r="G164" s="31">
        <v>-1.9</v>
      </c>
      <c r="H164" s="31">
        <v>-1.9</v>
      </c>
      <c r="I164" s="31">
        <v>-1.9</v>
      </c>
      <c r="J164" s="31">
        <v>0</v>
      </c>
      <c r="K164" s="31">
        <v>0</v>
      </c>
      <c r="L164" s="31">
        <v>0</v>
      </c>
    </row>
  </sheetData>
  <mergeCells count="9">
    <mergeCell ref="C11:D11"/>
    <mergeCell ref="J11:L11"/>
    <mergeCell ref="A11:A12"/>
    <mergeCell ref="B11:B12"/>
    <mergeCell ref="E11:E12"/>
    <mergeCell ref="F11:F12"/>
    <mergeCell ref="G11:G12"/>
    <mergeCell ref="H11:H12"/>
    <mergeCell ref="I11:I12"/>
  </mergeCells>
  <pageMargins left="0.31496062992125984" right="0" top="0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2025-11-12T10:26:19Z</dcterms:modified>
</cp:coreProperties>
</file>